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namedSheetViews/namedSheetView1.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namedSheetViews/namedSheetView2.xml" ContentType="application/vnd.ms-excel.namedsheetviews+xml"/>
  <Override PartName="/xl/drawings/drawing8.xml" ContentType="application/vnd.openxmlformats-officedocument.drawing+xml"/>
  <Override PartName="/xl/drawings/drawing9.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1.xml" ContentType="application/vnd.openxmlformats-officedocument.drawingml.chart+xml"/>
  <Override PartName="/xl/charts/style5.xml" ContentType="application/vnd.ms-office.chartstyle+xml"/>
  <Override PartName="/xl/charts/colors5.xml" ContentType="application/vnd.ms-office.chartcolorstyle+xml"/>
  <Override PartName="/xl/charts/chart2.xml" ContentType="application/vnd.openxmlformats-officedocument.drawingml.chart+xml"/>
  <Override PartName="/xl/charts/style6.xml" ContentType="application/vnd.ms-office.chartstyle+xml"/>
  <Override PartName="/xl/charts/colors6.xml" ContentType="application/vnd.ms-office.chartcolorstyle+xml"/>
  <Override PartName="/xl/charts/chart3.xml" ContentType="application/vnd.openxmlformats-officedocument.drawingml.chart+xml"/>
  <Override PartName="/xl/charts/style7.xml" ContentType="application/vnd.ms-office.chartstyle+xml"/>
  <Override PartName="/xl/charts/colors7.xml" ContentType="application/vnd.ms-office.chartcolorstyle+xml"/>
  <Override PartName="/xl/charts/chart4.xml" ContentType="application/vnd.openxmlformats-officedocument.drawingml.chart+xml"/>
  <Override PartName="/xl/charts/style8.xml" ContentType="application/vnd.ms-office.chartstyle+xml"/>
  <Override PartName="/xl/charts/colors8.xml" ContentType="application/vnd.ms-office.chartcolorstyle+xml"/>
  <Override PartName="/xl/charts/chart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harts/chart7.xml" ContentType="application/vnd.openxmlformats-officedocument.drawingml.chart+xml"/>
  <Override PartName="/xl/charts/style11.xml" ContentType="application/vnd.ms-office.chartstyle+xml"/>
  <Override PartName="/xl/charts/colors11.xml" ContentType="application/vnd.ms-office.chartcolorstyle+xml"/>
  <Override PartName="/xl/charts/chart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harts/chart9.xml" ContentType="application/vnd.openxmlformats-officedocument.drawingml.chart+xml"/>
  <Override PartName="/xl/charts/style13.xml" ContentType="application/vnd.ms-office.chartstyle+xml"/>
  <Override PartName="/xl/charts/colors13.xml" ContentType="application/vnd.ms-office.chartcolorstyle+xml"/>
  <Override PartName="/xl/charts/chart1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harts/chart11.xml" ContentType="application/vnd.openxmlformats-officedocument.drawingml.chart+xml"/>
  <Override PartName="/xl/charts/style15.xml" ContentType="application/vnd.ms-office.chartstyle+xml"/>
  <Override PartName="/xl/charts/colors15.xml" ContentType="application/vnd.ms-office.chartcolorstyle+xml"/>
  <Override PartName="/xl/charts/chart1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apamscloud-my.sharepoint.com/personal/anjali_bhosle_apa_com_au/Documents/Documents/Databook/Atticus version/"/>
    </mc:Choice>
  </mc:AlternateContent>
  <xr:revisionPtr revIDLastSave="11" documentId="8_{61850890-83A0-41BA-9F54-9D72595B07B3}" xr6:coauthVersionLast="47" xr6:coauthVersionMax="47" xr10:uidLastSave="{1C02B5E4-056C-4CAF-8EEF-DE282A1B373E}"/>
  <workbookProtection workbookAlgorithmName="SHA-512" workbookHashValue="zWrRCfosSHFvxTsoEZ5KJc6QWgP/JWHmi8a9B05it4wDGZbtTkziGX7K8/SXuyRQ4f6shqmof3640rx1+nf7Eg==" workbookSaltValue="xWVWI0OYbKTLWqAkztTmEg==" workbookSpinCount="100000" lockStructure="1"/>
  <bookViews>
    <workbookView xWindow="-110" yWindow="-110" windowWidth="19420" windowHeight="10420" tabRatio="845" activeTab="8" xr2:uid="{4A9DC3DC-6733-4983-9CDD-75209D9BC52A}"/>
  </bookViews>
  <sheets>
    <sheet name="COVER" sheetId="40" r:id="rId1"/>
    <sheet name="Important notice" sheetId="37" r:id="rId2"/>
    <sheet name="Data Book Index" sheetId="2" r:id="rId3"/>
    <sheet name="Basis of Preparation" sheetId="39" r:id="rId4"/>
    <sheet name="Materiality" sheetId="25" r:id="rId5"/>
    <sheet name="Glossary" sheetId="36" r:id="rId6"/>
    <sheet name=" GRI Index" sheetId="44" r:id="rId7"/>
    <sheet name="SASB Index" sheetId="17" r:id="rId8"/>
    <sheet name="1. People" sheetId="56" r:id="rId9"/>
    <sheet name="2.Infra &amp; Business Intelligence" sheetId="55" r:id="rId10"/>
    <sheet name="3. Our Customers &amp; Partners" sheetId="51" r:id="rId11"/>
    <sheet name="4. Environment" sheetId="53" r:id="rId12"/>
    <sheet name="5. Social Licence" sheetId="50" r:id="rId13"/>
    <sheet name="6. Economic" sheetId="52" r:id="rId14"/>
    <sheet name="FY25+ Sustainability Scorecard" sheetId="41" r:id="rId15"/>
  </sheets>
  <externalReferences>
    <externalReference r:id="rId16"/>
  </externalReferences>
  <definedNames>
    <definedName name="_xlnm._FilterDatabase" localSheetId="6" hidden="1">' GRI Index'!$B$9:$E$202</definedName>
    <definedName name="_xlnm._FilterDatabase" localSheetId="8" hidden="1">'1. People'!$K$12:$O$12</definedName>
    <definedName name="_xlnm._FilterDatabase" localSheetId="9" hidden="1">'2.Infra &amp; Business Intelligence'!$B$9:$J$9</definedName>
    <definedName name="_xlnm._FilterDatabase" localSheetId="13" hidden="1">'6. Economic'!$B$28:$J$28</definedName>
    <definedName name="_xlnm._FilterDatabase" localSheetId="3" hidden="1">'Basis of Preparation'!$B$11:$I$75</definedName>
    <definedName name="_xlchart.v1.0" hidden="1">'1. People'!$E$10:$J$10</definedName>
    <definedName name="_xlchart.v1.1" hidden="1">'1. People'!$E$17:$F$17</definedName>
    <definedName name="_xlchart.v1.10" hidden="1">'1. People'!$Q$12:$R$12</definedName>
    <definedName name="_xlchart.v1.2" hidden="1">'1. People'!$K$12:$L$12</definedName>
    <definedName name="_xlchart.v1.3" hidden="1">'1. People'!$E$10:$J$10</definedName>
    <definedName name="_xlchart.v1.4" hidden="1">'1. People'!$G$16:$I$16</definedName>
    <definedName name="_xlchart.v1.5" hidden="1">'1. People'!$S$12:$U$12</definedName>
    <definedName name="_xlchart.v1.6" hidden="1">'1. People'!$B$138:$B$140</definedName>
    <definedName name="_xlchart.v1.7" hidden="1">'1. People'!$F$138:$F$140</definedName>
    <definedName name="_xlchart.v1.8" hidden="1">'1. People'!$E$10:$J$10</definedName>
    <definedName name="_xlchart.v1.9" hidden="1">'1. People'!$E$16:$F$16</definedName>
    <definedName name="Air">#REF!</definedName>
    <definedName name="AirEmissions" localSheetId="5">#REF!</definedName>
    <definedName name="AirEmissions">#REF!</definedName>
    <definedName name="Assurance" localSheetId="5">#REF!</definedName>
    <definedName name="Assurance">#REF!</definedName>
    <definedName name="BaisofPrep">'Basis of Preparation'!$A$1</definedName>
    <definedName name="BoP" localSheetId="5">Glossary!#REF!</definedName>
    <definedName name="BoP">#REF!</definedName>
    <definedName name="DataBookIndex">'Data Book Index'!#REF!</definedName>
    <definedName name="Economic" localSheetId="13">'6. Economic'!$A$1</definedName>
    <definedName name="Economic">#REF!</definedName>
    <definedName name="Energy" localSheetId="5">#REF!</definedName>
    <definedName name="Energy">#REF!</definedName>
    <definedName name="Energy_">#REF!</definedName>
    <definedName name="Environment" localSheetId="11">'4. Environment'!$B$4</definedName>
    <definedName name="Environment">#REF!</definedName>
    <definedName name="FactSheet" localSheetId="5">#REF!</definedName>
    <definedName name="FactSheet">#REF!</definedName>
    <definedName name="GHG">#REF!</definedName>
    <definedName name="GHGEmissions" localSheetId="5">#REF!</definedName>
    <definedName name="GHGEmissions">#REF!</definedName>
    <definedName name="Governance" localSheetId="9">'2.Infra &amp; Business Intelligence'!$A$1</definedName>
    <definedName name="Governance">#REF!</definedName>
    <definedName name="GRI" localSheetId="6">' GRI Index'!$A$1</definedName>
    <definedName name="GRI">#REF!</definedName>
    <definedName name="HealthSafety">#REF!</definedName>
    <definedName name="Infrastructure">#REF!</definedName>
    <definedName name="Materiality">Materiality!$A$1</definedName>
    <definedName name="PeopleCulture" localSheetId="8">'1. People'!#REF!</definedName>
    <definedName name="PeopleCulture" localSheetId="5">'[1]8. People &amp; Culture'!#REF!</definedName>
    <definedName name="PeopleCulture">#REF!</definedName>
    <definedName name="_xlnm.Print_Area" localSheetId="6">' GRI Index'!$A$1:$E$203</definedName>
    <definedName name="_xlnm.Print_Area" localSheetId="8">'1. People'!$A$1:$AB$247</definedName>
    <definedName name="_xlnm.Print_Area" localSheetId="9">'2.Infra &amp; Business Intelligence'!$A$1:$M$110</definedName>
    <definedName name="_xlnm.Print_Area" localSheetId="10">'3. Our Customers &amp; Partners'!$A$1:$L$23</definedName>
    <definedName name="_xlnm.Print_Area" localSheetId="11">'4. Environment'!$A$1:$M$100</definedName>
    <definedName name="_xlnm.Print_Area" localSheetId="12">'5. Social Licence'!$A$1:$N$46</definedName>
    <definedName name="_xlnm.Print_Area" localSheetId="13">'6. Economic'!$A$1:$L$57</definedName>
    <definedName name="_xlnm.Print_Area" localSheetId="3">'Basis of Preparation'!$A$1:$I$76</definedName>
    <definedName name="_xlnm.Print_Area" localSheetId="0">COVER!$B$1:$L$33</definedName>
    <definedName name="_xlnm.Print_Area" localSheetId="2">'Data Book Index'!$A$1:$Q$20</definedName>
    <definedName name="_xlnm.Print_Area" localSheetId="14">'FY25+ Sustainability Scorecard'!$A$1:$N$27</definedName>
    <definedName name="_xlnm.Print_Area" localSheetId="5">Glossary!$A$2:$C$101</definedName>
    <definedName name="_xlnm.Print_Area" localSheetId="1">'Important notice'!$A$3:$C$43</definedName>
    <definedName name="_xlnm.Print_Area" localSheetId="4">Materiality!$B$1:$W$46</definedName>
    <definedName name="_xlnm.Print_Area" localSheetId="7">'SASB Index'!$A$1:$E$45</definedName>
    <definedName name="_xlnm.Print_Titles" localSheetId="6">' GRI Index'!$8:$8</definedName>
    <definedName name="_xlnm.Print_Titles" localSheetId="8">'1. People'!$5:$7</definedName>
    <definedName name="_xlnm.Print_Titles" localSheetId="9">'2.Infra &amp; Business Intelligence'!$4:$6</definedName>
    <definedName name="_xlnm.Print_Titles" localSheetId="11">'4. Environment'!$4:$6</definedName>
    <definedName name="_xlnm.Print_Titles" localSheetId="12">'5. Social Licence'!$5:$7</definedName>
    <definedName name="_xlnm.Print_Titles" localSheetId="13">'6. Economic'!$5:$7</definedName>
    <definedName name="_xlnm.Print_Titles" localSheetId="3">'Basis of Preparation'!$11:$11</definedName>
    <definedName name="_xlnm.Print_Titles" localSheetId="5">Glossary!$3:$7</definedName>
    <definedName name="_xlnm.Print_Titles" localSheetId="7">'SASB Index'!$8:$8</definedName>
    <definedName name="SASB">'SASB Index'!$B$1</definedName>
    <definedName name="SocialP" localSheetId="12">'5. Social Licence'!$A$1</definedName>
    <definedName name="SocialP">#REF!</definedName>
    <definedName name="SocialPerf" localSheetId="12">'5. Social Licence'!$B$5</definedName>
    <definedName name="SocialPerf">#REF!</definedName>
    <definedName name="TCFD" localSheetId="5">[1]TCFD!#REF!</definedName>
    <definedName name="TCFD">#REF!</definedName>
    <definedName name="ValueChain" localSheetId="10">'3. Our Customers &amp; Partners'!$A$1</definedName>
    <definedName name="ValueChai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50" l="1"/>
  <c r="F21" i="52"/>
  <c r="G22" i="51"/>
  <c r="H22" i="51"/>
  <c r="I22" i="51"/>
  <c r="F22" i="51"/>
  <c r="F55" i="55"/>
  <c r="F89" i="55"/>
  <c r="F34" i="52" l="1"/>
  <c r="F14" i="51" l="1"/>
  <c r="F63" i="55" l="1"/>
  <c r="F70" i="53"/>
  <c r="F65" i="53"/>
  <c r="F60" i="53"/>
  <c r="F55" i="53"/>
  <c r="F50" i="53"/>
  <c r="F45" i="53"/>
  <c r="F40" i="53"/>
  <c r="F35" i="53"/>
  <c r="H134" i="56" l="1"/>
  <c r="H135" i="56" s="1"/>
  <c r="J63" i="55"/>
  <c r="I63" i="55"/>
  <c r="H63" i="55"/>
  <c r="G63" i="55"/>
  <c r="J48" i="55"/>
  <c r="I48" i="55"/>
  <c r="G48" i="55"/>
  <c r="H44" i="55"/>
  <c r="H37" i="55"/>
  <c r="I70" i="53"/>
  <c r="H70" i="53"/>
  <c r="G70" i="53"/>
  <c r="I65" i="53"/>
  <c r="H65" i="53"/>
  <c r="G65" i="53"/>
  <c r="I60" i="53"/>
  <c r="H60" i="53"/>
  <c r="G60" i="53"/>
  <c r="I55" i="53"/>
  <c r="H55" i="53"/>
  <c r="G55" i="53"/>
  <c r="I50" i="53"/>
  <c r="H50" i="53"/>
  <c r="G50" i="53"/>
  <c r="I45" i="53"/>
  <c r="H45" i="53"/>
  <c r="G43" i="53"/>
  <c r="G45" i="53" s="1"/>
  <c r="I40" i="53"/>
  <c r="H40" i="53"/>
  <c r="G40" i="53"/>
  <c r="G33" i="53"/>
  <c r="G35" i="53" s="1"/>
  <c r="J34" i="52"/>
  <c r="I34" i="52"/>
  <c r="H34" i="52"/>
  <c r="G34" i="52"/>
  <c r="J21" i="52"/>
  <c r="I21" i="52"/>
  <c r="H21" i="52"/>
  <c r="G13" i="52"/>
  <c r="G21" i="52" s="1"/>
  <c r="J14" i="51"/>
  <c r="I14" i="51"/>
  <c r="H14" i="51"/>
  <c r="G14" i="51"/>
  <c r="I20" i="50"/>
  <c r="H20" i="50"/>
  <c r="G20" i="50"/>
  <c r="H48" i="55" l="1"/>
  <c r="H51" i="55" s="1"/>
  <c r="H55" i="55" l="1"/>
  <c r="H54" i="55"/>
  <c r="H53" i="5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7" description="Connection to the 'Table7' query in the workbook." type="5" refreshedVersion="8" background="1" saveData="1">
    <dbPr connection="Provider=Microsoft.Mashup.OleDb.1;Data Source=$Workbook$;Location=Table7;Extended Properties=&quot;&quot;" command="SELECT * FROM [Table7]"/>
  </connection>
</connections>
</file>

<file path=xl/sharedStrings.xml><?xml version="1.0" encoding="utf-8"?>
<sst xmlns="http://schemas.openxmlformats.org/spreadsheetml/2006/main" count="2223" uniqueCount="1257">
  <si>
    <t>APA FY24 Sustainability Data Book</t>
  </si>
  <si>
    <t>APA FY24 Sustainability Data Book Index</t>
  </si>
  <si>
    <t>Methodology</t>
  </si>
  <si>
    <t>Reporting Standards</t>
  </si>
  <si>
    <t>APA Sustainability Data Tabs</t>
  </si>
  <si>
    <t>Materiality</t>
  </si>
  <si>
    <t>Glossary</t>
  </si>
  <si>
    <t>Note: APA’s Greenhouse Gas (GHG) emissions data, energy production and consumptions data, and alignment with Task Force on Climate-related Financial Disclosures (TCFD), will be disclosed in APA’s new FY24Climate Data Book, September 2024.</t>
  </si>
  <si>
    <t>Sustainability Data Book Basis of Preparation (BoP)</t>
  </si>
  <si>
    <t>Section</t>
  </si>
  <si>
    <t>Sub-section</t>
  </si>
  <si>
    <t>Indicator</t>
  </si>
  <si>
    <t>Measure</t>
  </si>
  <si>
    <t>Scope</t>
  </si>
  <si>
    <t>UoM</t>
  </si>
  <si>
    <t>Methodology / Calculation</t>
  </si>
  <si>
    <t>Notes / Reference</t>
  </si>
  <si>
    <t>Diversity Breakdown</t>
  </si>
  <si>
    <t>2024 Diversity Breakdown</t>
  </si>
  <si>
    <t>%</t>
  </si>
  <si>
    <t>Gender Target Action Plan (GTAP)</t>
  </si>
  <si>
    <t>Board gender diversity</t>
  </si>
  <si>
    <t>Full Board members during the period 1 July 2023 to 30 June 2024. Includes non- executive directors, CEO/Managing Director and Chair.</t>
  </si>
  <si>
    <t>Employment diversity</t>
  </si>
  <si>
    <t>Total workforce employment</t>
  </si>
  <si>
    <t xml:space="preserve">An individual actively engaged performing tasks for APA. This is either an 'Employee' (directly employed), or a 'Contingent Worker' (engaged to perform a task), excluding Board Members. Excluding CEO. </t>
  </si>
  <si>
    <t xml:space="preserve">Effective date is 30 June 2024
This includes person type:
Employees: An individual directly employed by APA under a contract of employment on a permanent, fixed-term or casual arrangement, and are paid via APA payroll (i.e. subject to PAYG withholding tax and super guarantee arrangements), excluding Board Members and CEO. Includes working arrangements as: Casual; Full-time permanent; Part- time permanent; Full-time fixed term; Part-time fixed term; Apprentice &amp; Trainee.
Contingent Worker: Outsourced, or borrowed, labour pool, that APA utilises in complementing its regular employees in managing service delivery on hired per-project basis. Includes working arrangements as: Contingent Worker, Labour Hire - Temporary Worker – RSP; Labour
Hire - Temporary Worker - Non RSP; Labour Hire - Contractor Management Services; Independent contractor; External Secondment.
</t>
  </si>
  <si>
    <t>count</t>
  </si>
  <si>
    <t>Count of individuals actively engaged performing tasks for APA. This is either an 'Employee' (directly employed), or a 'Contingent Worker' (engaged to perform a task), excluding Board Members and CEO.</t>
  </si>
  <si>
    <t>Diversity of Total Employees by employment type</t>
  </si>
  <si>
    <t>Diversity of Total Employees by employment type:
- Permanent Full Time
- Permanent Part Time
- Fixed-term Full Time
- Fixed-term Part Time
- Casual Employees</t>
  </si>
  <si>
    <t>Count of employees (excluding CEO) by employment type, with a breakdown of this total by gender and the following categories:
Permanent Full Time
Permanent Part Time
Fixed-term Full Time
Fixed-term Part Time
Casual Employees</t>
  </si>
  <si>
    <t>Diversity of total employees by age</t>
  </si>
  <si>
    <t xml:space="preserve">Percent of employees (excluding CEO) in each age category, as proportion of total employees: 
- under 30
- 30-49 years
- 50+ years 
</t>
  </si>
  <si>
    <t>Percent of employees (excluding CEO) in each age category: under 30; 30-49 years; 50+ years as proportion of total employees.</t>
  </si>
  <si>
    <t>Employee turnover</t>
  </si>
  <si>
    <t>Total employee turnover</t>
  </si>
  <si>
    <t>Proportion of total of employees that ceased employment from APA within the reporting period.</t>
  </si>
  <si>
    <t>Total voluntary employee turnover</t>
  </si>
  <si>
    <t>Proportion of total of employees that voluntarily resigned from APA within the reporting period.</t>
  </si>
  <si>
    <t>New employment</t>
  </si>
  <si>
    <t>New employee hires</t>
  </si>
  <si>
    <t xml:space="preserve">Employee benefits </t>
  </si>
  <si>
    <t xml:space="preserve">Parental Leave </t>
  </si>
  <si>
    <t>Total number of individuals directly employed by APA on a permanent or fixed-term arrangement and paid via APA payroll that accessed either paid or unpaid parental leave.</t>
  </si>
  <si>
    <t>Count of individuals directly employed by APA on a permanent or fixed-term arrangement and paid via APA payroll that accessed either paid or unpaid parental leave.</t>
  </si>
  <si>
    <t>Employees covered by collective bargaining agreements</t>
  </si>
  <si>
    <t>Proportion of total APA employees who are employed under a collective bargaining agreement.</t>
  </si>
  <si>
    <t>Total number of APA employees who are employed under a collective bargaining agreement divided by Total number of APA employees.</t>
  </si>
  <si>
    <t>Labour / Industrial relations</t>
  </si>
  <si>
    <t>Number of substantiated harmful behaviour grievances</t>
  </si>
  <si>
    <t>Discrimination</t>
  </si>
  <si>
    <t>Bullying</t>
  </si>
  <si>
    <t>Training &amp; education</t>
  </si>
  <si>
    <t>Workforce training hours delivered</t>
  </si>
  <si>
    <t>hours</t>
  </si>
  <si>
    <t>Average hours of training per workforce member</t>
  </si>
  <si>
    <t>Workforce training hours by type</t>
  </si>
  <si>
    <t>Total number of hours in the reporting period devoted to specific types of workforce training including:
- Mandatory APA Compliance Training
- Role Specific
- Other Training</t>
  </si>
  <si>
    <t>Count of the total hours of APA applicable training delivered to APA Workforce (Employees and Contingent Workers).
Includes:
Mandatory APA Compliance Training
Role Specific
Other Training
Excludes:
On-the-job learning (including Apprentice/Trainee Tafe attendance)
Workplace practice and evidence gathering
Workplace assessment activities</t>
  </si>
  <si>
    <t>Workplace Health &amp; Safety governance &amp; compliance</t>
  </si>
  <si>
    <t>Workforce covered by a Health &amp; Safety management system</t>
  </si>
  <si>
    <t>Percentage of workers and contractors covered by APA Health &amp; Safety management system.</t>
  </si>
  <si>
    <t>Safety warning notices received</t>
  </si>
  <si>
    <t>Total number of regulatory warning notices received from workplace health and safety regulators.</t>
  </si>
  <si>
    <t>Total number of validated regulatory warning notices received from workplace health and safety regulators in line with APA's HSEH Management System.</t>
  </si>
  <si>
    <t xml:space="preserve">Count of valid records in APA HSEH Management System of valid Incidents where Compliance Breach = Yes and Notice Received = WARNING and Regulator Body is WHS.
</t>
  </si>
  <si>
    <t>Compliance</t>
  </si>
  <si>
    <t>Process safety incidents</t>
  </si>
  <si>
    <t>Total number of process safety incidents, including a breakdown of this total by:
(1) Tier 1 incidents, and
(2) Tier 2 incidents.</t>
  </si>
  <si>
    <t xml:space="preserve">All operational APA divisions.
1 Tier 1 incident defined as a major release of harmful substances that may cause a major accident such as natural gas. Release quantities is &gt;500kg per hour.
2 Tier 2 incident is defined as a significant release of harmful substances that may cause a major accident such as natural gas. Release quantities is &gt;50kg per hour but less than Tier 1 quantities.
</t>
  </si>
  <si>
    <t>Count of number of process safety incidents, including a breakdown by:
(1) Tier 1 incidents, and
(2) Tier 2 incidents.
Process safety framework and incident definitions per the energy institute process safety framework.</t>
  </si>
  <si>
    <t>Energy institute process safety framework</t>
  </si>
  <si>
    <t xml:space="preserve">Safety performance </t>
  </si>
  <si>
    <t>Total fatalities</t>
  </si>
  <si>
    <t>Total number of fatalities among APA employees and contractors arising from work-related ill health or injuries.</t>
  </si>
  <si>
    <t>Count of valid records in APA HSEH Management System. Sum of two metrics: [Fatalities – Employees] and [Fatalities – Contractors].</t>
  </si>
  <si>
    <t>Health &amp; Safety Near Miss Frequency Rate</t>
  </si>
  <si>
    <t>Total number of valid work-related health &amp; safety near misses recorded per million hours worked (rolling 12 month average).</t>
  </si>
  <si>
    <t>total count of H&amp;S near misses per million hours worked</t>
  </si>
  <si>
    <t>Total Recordable Injury Frequency Rate (TRIFR)</t>
  </si>
  <si>
    <t>Total number of valid Recordable Injuries recorded per million hours worked (rolling 12 month average).</t>
  </si>
  <si>
    <t>total count Recordable Injuries per million hours worked</t>
  </si>
  <si>
    <t>Lost Time Injury Frequency Rate (LTIFR)</t>
  </si>
  <si>
    <t>Total number of valid work related Lost Time Injuries per million hours worked (rolling 12 month average).</t>
  </si>
  <si>
    <t>total count Lost Time Injuries  per million hours worked</t>
  </si>
  <si>
    <t>Cases of work-related ill health</t>
  </si>
  <si>
    <t>Total number of validated work-related ill health cases, broken down by APA employees and contractors.</t>
  </si>
  <si>
    <t>Includes acute or chronic illnesses or diseases, which may be caused by inhalation, absorption, ingestion or direct contact. Excludes Injuries and incident records lodged but rejected as invalid in the APA HSEH Management System.</t>
  </si>
  <si>
    <t xml:space="preserve">Count of valid records in APA HSEH Management System. Calculation = Count of Injury Impact = Illnesses and where work related = YES for Affected person
= Employee or Ex-Employee and Contractor or Sub Contractor.
</t>
  </si>
  <si>
    <t>2.Infrastructure &amp; Business Intelligence</t>
  </si>
  <si>
    <t>Total priority 1 cybersecurity incidents</t>
  </si>
  <si>
    <t xml:space="preserve">Total number of priority one incidents that were reported during the reporting period.
Priority 1 cybersecurity Incidents defined as any incident featuring high attack sophistication and/or targeting systems with high cybersecurity criticality  </t>
  </si>
  <si>
    <t xml:space="preserve">Count of valid priority one incidents that were reported during the reporting period.
 </t>
  </si>
  <si>
    <t>Monetary losses</t>
  </si>
  <si>
    <t>Total monetary value of penalty notices for non-compliance with laws and/or regulations.</t>
  </si>
  <si>
    <t>Penalty notices received from Environmental and Safety regulators (excludes APA contractor penalty notices).</t>
  </si>
  <si>
    <t>AUD ($)</t>
  </si>
  <si>
    <t>Sum of monetary value of penalty notices for non-compliance with laws and/or regulations.</t>
  </si>
  <si>
    <t>Political Contributions</t>
  </si>
  <si>
    <t>Value of contributions made to political memberships</t>
  </si>
  <si>
    <t>Sum of the total memberships paid during the FY 24</t>
  </si>
  <si>
    <t>All payments made to political parties as membership fees</t>
  </si>
  <si>
    <t>Whistleblower Incidents</t>
  </si>
  <si>
    <t>Number of Reports
Reports in Progress
Reports partially or fully substantiated
Reports unsubstantiated</t>
  </si>
  <si>
    <t>All reports / incidents lodged under the whistleblower policy  related to suspected or actual misconduct or an improper state of affairs in relation to APA.</t>
  </si>
  <si>
    <t>Count</t>
  </si>
  <si>
    <t>Number of Reports- All reports lodged under the whistle blower policy in FY 24
Reports in Progress- All open reports lodged under the whistleblower policy in FY24
Reports partially or fully substantiated – All whistleblower reports designated as closed with the status of partially or fully substantiated
Reports unsubstantiated- All whistleblower reports designated as closed with the status of unsubstantiated.</t>
  </si>
  <si>
    <t>Infrastructure</t>
  </si>
  <si>
    <t>Total installed power generation capacity</t>
  </si>
  <si>
    <t>MW</t>
  </si>
  <si>
    <t xml:space="preserve">Sum of megawatts of all power assets owned, or partially owned by APA. </t>
  </si>
  <si>
    <t xml:space="preserve">Percentage of installed power generation capacity
</t>
  </si>
  <si>
    <t>Percentage of total generation type (renewable, non-renewable) taken from Total Installed Power Generation Capacity metric</t>
  </si>
  <si>
    <t>Percent of total generation type (renewable, non-renewable) taken from Total Installed Power Generation Capacity metric. For example: Total Renewable Power Generation Portfolio Share = (Sum [Absolute Installed Power Generation Capacity: Solar Generation; Wind Generation] divided by Absolute Installed Power Generation Capacity: Total). 
Power generated from batteries (e.g. Gruyere PS from batteries)</t>
  </si>
  <si>
    <t xml:space="preserve">Gas transported by Gas Transmission Pipelines under APA operational control
</t>
  </si>
  <si>
    <t xml:space="preserve">Measurement of gas transported by Gas Transmission Pipelines under APA operational control. Sourced from the meters measuring gas delivered (delivery meters) for each pipeline as this represents the physical gas transported to end use. Excludes trade points (gas traded between shippers within the asset)
- ‘Gas Transported’ is determined by Meter Energy Quantities measured by delivery meters for each pipeline
</t>
  </si>
  <si>
    <t xml:space="preserve">Relevant mode of transport: gas transmission pipelines only
Includes all gas transmission pipeline assets under APA’s operational control during the financial year 1 July 2023 – 30 June 2024
Operational control excludes: VTS, DLNG, Mondarra Storage Facility
</t>
  </si>
  <si>
    <t>GJ</t>
  </si>
  <si>
    <t>Total natural gas delivered (Gas Distribution Pipelines)</t>
  </si>
  <si>
    <t xml:space="preserve">Relevant mode of transport: Gas Distribution Pipelines only.
Gas Distribution Pipelines are defined as the gas pipeline assets operated by the APA Networks Division. These are:
The Allgas gas distribution network owned by GDI (EII) Pty Ltd, operated by APA (APA maintains a 20% equity interest in GDI (EII) Pty Ltd)
The Tamworth gas distribution network (Central Ranges Network), 100% owned and operated by APA
Australian Gas Networks Limited assets, 100% owned assets, operated by APA (assets include: AGN SA; AGN NT; AGN VIC; AGN ALB NSW; AGN NSW; AGN QLD)
Excludes: throughput delivered via offtake agreements direct from the Central Ranges Pipeline
</t>
  </si>
  <si>
    <t xml:space="preserve">Gas ‘throughput’ is measured at ‘gate injections for the distribution network’
QA overview of data: gate injection data for the distribution network is assured via daily internal APA monitoring of the National Interval Meter
Data System (NIMDS). For assets in Victoria gate injection data is assured by AEMO.
</t>
  </si>
  <si>
    <t>Total electricity delivered</t>
  </si>
  <si>
    <t>Total amount of power transported in each direction past a single measurement point</t>
  </si>
  <si>
    <t>APA operated electricity transmission assets only (Murraylink, Directlink and Basslink) Measurement is raw power transported and is not adjusted for energy consumed and/or lost during delivery</t>
  </si>
  <si>
    <t>Megawatt hours (MWh)</t>
  </si>
  <si>
    <t>Power delivered into the relevant transmission network is metered and provided to APA by the Meter Data Agent (third party provider), then internally aggregated
Note: annual variations in total electricity delivered (transported) by APA assets is a function of loading and status of the total interconnected power grid.</t>
  </si>
  <si>
    <t>Asset integrity</t>
  </si>
  <si>
    <t xml:space="preserve">Percent complete by length of annual planned inspection of gas transmission pipelines </t>
  </si>
  <si>
    <t xml:space="preserve">Percent complete by length of annual planned inspection of gas transmission pipelines with internal inspection tool is determined as at 30 June 2024. </t>
  </si>
  <si>
    <t>Percent complete of  by length of annual planned inspection of gas transmission pipelines with internal inspection tool is determined as at 30 June 2024. Annual integrity inspection program primarily incorporates the use of intelligent pigging techniques. Program priorities are set commensurate to risk, internal policy and asset lifecycle management. The intelligent pigging program excludes assets where pigging is not possible or practicable. Annual program priorities can shift during the financial year. Only planned inspections that have not met a targeted milestone and have not been risk reviewed and approved for reschedule will be identified as ‘incomplete’</t>
  </si>
  <si>
    <t xml:space="preserve">Total percent complete  by length of annual planned inspection of gas transmission pipelines with internal inspection tool as at 30 June 2024. </t>
  </si>
  <si>
    <t>Customers</t>
  </si>
  <si>
    <t>Total customers served</t>
  </si>
  <si>
    <t>Total number of parent customers served by APA Group asset divisions who have executed revenue contracts on-foot with APA Group during the Financial Year.</t>
  </si>
  <si>
    <t xml:space="preserve">A customer with multiple contracting subsidiaries is counted as one parent customer
Includes:
Customers with contracts having expired within the Financial Year and new customers within Financial Year
Gas Transmission Division customers includes services from: gas transmission, gas &amp; LNG storage &amp; midstream assets
Power Assets Division customers (renewables and gas power generation) includes services from Power Assets to customers who may also have Gas Transmission Division contracts
Asset Management Division (Networks) customers includes services provided to the third party asset owner, not end-users of asset services (e.g. domestic gas users)
Excludes:
Customers of assets currently under construction by the Infrastructure Development division.
</t>
  </si>
  <si>
    <t>Count of number of parent customers served by APA Group asset divisions who have executed revenue contracts on-foot with APA Group during the Financial Year.</t>
  </si>
  <si>
    <t>4. Environment</t>
  </si>
  <si>
    <t>Environmental Management</t>
  </si>
  <si>
    <t>Environmental warning notices received</t>
  </si>
  <si>
    <t>Total number of environmental warning notices received from an environmental regulator.</t>
  </si>
  <si>
    <t>Notices received by APA Group and APA Contractors, in all jurisdictions where APA operates. Excludes all incident records lodged but rejected as invalid in the APA HSEH Management System. Excludes warning notices from climate and carbon regulatory bodies.</t>
  </si>
  <si>
    <t xml:space="preserve">Count of valid records in APA HSEH Management System of valid Incidents where Compliance Breach = Yes and Notice Received = WARNING and Regulator Body is Environmental
</t>
  </si>
  <si>
    <t>Environmental penalty notices received</t>
  </si>
  <si>
    <t>Total number of environmental penalty notices received from an environmental regulator.</t>
  </si>
  <si>
    <t>Notices received by APA Group and APA Contractors, in all jurisdictions where APA operates. Excludes all incident records lodged but rejected as invalid in the APA HSEH Management System. Excludes penalty notices from climate and carbon regulatory bodies.</t>
  </si>
  <si>
    <t>Count of valid Incident records in APA HSEH Management System where Compliance Breach = Yes and Notice Received = PENALTY and Regulator Body is Environmental.</t>
  </si>
  <si>
    <t>Internal environmental audits conducted</t>
  </si>
  <si>
    <t>Total number of APA conducted environmental audits.</t>
  </si>
  <si>
    <t>Valid internal environmental audits are those audits required by, or committed to, in environmental regulatory tools (i.e. Environmental Management Plans).</t>
  </si>
  <si>
    <t>Count of completed Audit records in APA HSEH Management System where Audit classification is Environmental Audit.</t>
  </si>
  <si>
    <t>Waste</t>
  </si>
  <si>
    <t>Hazardous waste generated 
Waste disposed to landfill
Waste diverted from landfill</t>
  </si>
  <si>
    <t xml:space="preserve">Assets under operational and / or financial control, excluding assets and waste accounts where waste data was not available from third party waste contractors / providers.  Excludes waste generated by subcontractors undertaking work on behalf of APA.  Excludes construction projects. </t>
  </si>
  <si>
    <t>tonnes; %</t>
  </si>
  <si>
    <t>Volume to weight conversion factors for solid waste</t>
  </si>
  <si>
    <t>Air emissions</t>
  </si>
  <si>
    <t>Total oxides of nitrogen (NOX) emissions</t>
  </si>
  <si>
    <t>Total emissions and transfers of substances on the National Pollutant Inventory (NPI) reporting list (see www.npi.gov.au). Excludes greenhouse gas emissions reported under the Australian National Greenhouse and Energy Reporting Act 2007.</t>
  </si>
  <si>
    <t>tonnes</t>
  </si>
  <si>
    <t xml:space="preserve">Emissions, substance, source and location data is accounted and reported in line with the National Environment Protection (National Pollutant Inventory) Measure. The emission factors used in APA's NPI reports are sourced from relevant industry emission estimation technique manuals available on the NPI website.
Air emissions are also known as criteria air pollutants and are regulated and used as indicators of air quality. The applicable legislation in Australia is the National Environment Protection (Ambient Air Quality) Measure and includes national environmental protection goals and standards for carbon monoxide, nitrogen dioxide, ozone, sulphur dioxide, lead, PM10 and
PM2.5.
</t>
  </si>
  <si>
    <t>National Environment Protection (Air Toxics)</t>
  </si>
  <si>
    <t>Total oxides of sulfur (SOX) emissions</t>
  </si>
  <si>
    <t>Total emissions and transfers of Hazardous Air Pollutants</t>
  </si>
  <si>
    <t>Total direct volatile organic compounds (VOC) emissions</t>
  </si>
  <si>
    <t>Total Hazardous Air Pollutant (HAP)</t>
  </si>
  <si>
    <t>Total particulate matter (PM) emissions</t>
  </si>
  <si>
    <t>Total persistent organic pollutant (POP) emissions</t>
  </si>
  <si>
    <t>Total lead emissions</t>
  </si>
  <si>
    <t>kg</t>
  </si>
  <si>
    <t>Total mercury (Hg) emissions</t>
  </si>
  <si>
    <t>Total environmental regulatory notifiable incidents</t>
  </si>
  <si>
    <t>Total number of incidents that were required to be reported to an environmental regulatory body.</t>
  </si>
  <si>
    <t>Includes both APA and contractors’ incidents, in all jurisdictions where APA operates. This includes both APA and contractors’ incidents. Environment incidents exclude incident notifications to climate and carbon regulatory bodies.
Water Incidents are instances of non-compliance associated with water quantity and/or quality permits, standards, and regulations.
Spill Incidents are a significant release of hydrocarbons to the environment in quantities determined reportable by regulators.</t>
  </si>
  <si>
    <t>Count of valid incidents from APA HSEH Management System where Reportable = Yes, Regulator Body is Environmental. Records validated by SME manager.</t>
  </si>
  <si>
    <t>Landholder Contact Program (LCP)</t>
  </si>
  <si>
    <t>Landholder contact interactions</t>
  </si>
  <si>
    <t>Total number of landholder visits conducted as part of the Landholder Contact Program (LCP) across APA operations.</t>
  </si>
  <si>
    <t>Landholders on gas transmission pipelines and electricity interconnectors. A successful landholder visit includes where information is privately circulated between the multiple contacts for a single land parcel after successful contact with one contact person (all other registered contact points are included as being visited in the count).</t>
  </si>
  <si>
    <t>Sum of number of landholder visits conducted as part of the Landholder Contact Program (LCP) across APA operations.</t>
  </si>
  <si>
    <t>Social investment</t>
  </si>
  <si>
    <t>Social investment (corporate partnerships, community grants, local sponsorships and donations)</t>
  </si>
  <si>
    <t xml:space="preserve">Total monetary value of corporate partnerships, community grants, local sponsorships and donations investments made to partner, community or not for profit organisations during the financial year.
</t>
  </si>
  <si>
    <t>Corporate partnerships, community grants, local sponsorships and donations investment financial contributions made to partner, community or not for profit organisations during the financial year.</t>
  </si>
  <si>
    <t>Sum of monetary value of corporate partnerships, community grants, local sponsorships and donations investments made to partner, community or not for profit organisations during the financial year.</t>
  </si>
  <si>
    <t>Employee driven initiatives</t>
  </si>
  <si>
    <t xml:space="preserve">Total monetary value of sustainable development investments made to partner, community or not for profit organisations during the financial year.
</t>
  </si>
  <si>
    <t>Employee driven initiatives financial contributions made to partner, community or not for profit organisations during the financial year.</t>
  </si>
  <si>
    <t>Sum of monetary value of employee driven initiatives made to partner, community or not for profit organisations during the financial year.</t>
  </si>
  <si>
    <t>6. Economic</t>
  </si>
  <si>
    <t>Economic contribution</t>
  </si>
  <si>
    <t>Direct economic value generated (revenues)</t>
  </si>
  <si>
    <t>Total monetary value of direct economic value generated through APA’s revenues.</t>
  </si>
  <si>
    <t>“Revenue” is reported in the consolidated statement of profit or loss and other comprehensive income for the Australian Pipeline Trust and its Controlled Entities on an accrual basis. Revenue is recognised at an amount that reflects the consideration to which the Group expects to be entitled in exchange for the provision of services or for the transferring of goods to a customer (the performance obligations) under a contract. APA Group recognises revenue when control of a product or service is transferred to the customer.</t>
  </si>
  <si>
    <t>AUD $m</t>
  </si>
  <si>
    <t>Sum of direct economic value generated through APA’s revenues.</t>
  </si>
  <si>
    <t>Economic value distributed</t>
  </si>
  <si>
    <t>Total monetary value of economic value distributed, on a cash basis, according to the following accounting categories:
- operating costs;
- payments to employees;
- payments to suppliers;
- payments to providers of capital;
- payments to government; 
- tax paid in own capacity; and
- tax paid on behalf of others.</t>
  </si>
  <si>
    <t>Total economic value generated and distributed</t>
  </si>
  <si>
    <t>Total monetary value of direct economic value generated and distributed</t>
  </si>
  <si>
    <t>Government assistance</t>
  </si>
  <si>
    <t>Monetary value of financial assistance received from any government</t>
  </si>
  <si>
    <t>Total monetary value of financial assistance received by the organisation from any government during the reporting period.</t>
  </si>
  <si>
    <t>Sum of monetary value of financial assistance received by the organisation from any government during the reporting period.</t>
  </si>
  <si>
    <t>Government ownership</t>
  </si>
  <si>
    <t>Level of Government ownership</t>
  </si>
  <si>
    <t>% of total shares issued</t>
  </si>
  <si>
    <t>FY21-FY24 material sustainability focus areas for APA</t>
  </si>
  <si>
    <t>FY25-FY27 material sustainability focus areas for APA</t>
  </si>
  <si>
    <t>Materiality assessment</t>
  </si>
  <si>
    <t>In FY21 APA conducted a stakeholder-centric materiality assessment to identify core sustainability issues to focus on. Nine material sustainability issues were identified:</t>
  </si>
  <si>
    <t xml:space="preserve">In FY24 APA refreshed its Sustainability Roadmap and carried out a GRI-aligned double materiality assessment. The material sustainability topics identified through this asssessment are shown below against our three delivery pillars. The updated ten topics are a reflection of the stakeholder centric approach that was adopted to determine our priority areas. </t>
  </si>
  <si>
    <t>Material sustainability focus areas for APA</t>
  </si>
  <si>
    <t>GRI topic</t>
  </si>
  <si>
    <t>Code</t>
  </si>
  <si>
    <t>Disclosure</t>
  </si>
  <si>
    <t>APA response / reference</t>
  </si>
  <si>
    <t>GENERAL AND MANAGEMENT</t>
  </si>
  <si>
    <t>GRI 3: Material Topics (2021)</t>
  </si>
  <si>
    <t>3-1</t>
  </si>
  <si>
    <t>Process to determine Material Topics</t>
  </si>
  <si>
    <t>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</si>
  <si>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 xml:space="preserve">a. In FY2021 we conducted a stakeholder-centric materiality assessment to identify the core sustainability-related issues that APA should focus on. The process was grounded in internationally recognised sustainability frameworks, including alignment to the GRI standards. We carried out an extensive stakeholder consultation with our customers, investors and debt providers and reviewed feedback from consumers, communities and insurance providers to confirm the most important material issues to APA. 
b. For further information refer to the FY2023 Annual Report, Sustainability at APA section. </t>
  </si>
  <si>
    <t>3-2</t>
  </si>
  <si>
    <t>List of Material Topics</t>
  </si>
  <si>
    <t>a.List Material Topics
b.Report changes to the list of material topics compared to the previous reporting period</t>
  </si>
  <si>
    <t xml:space="preserve">a. The FY2021-2024 material topics are included within the Materiality Tab of the Databook. 
b. In FY2024 we refreshed our Sustainability Roadmap and carried out a GRI-aligned materiality assessment. The material sustainability topics identified through this assessment have changed from the FY2021 assessment, with the FY2024 list increasing from nine to ten topics, including: Work Health, safety, and wellbeing; Employee Practices; Modern slavery and responsible value chain; Nature and biodiversity; GMG emissions; Climate risk; Energy reliability and affordability; Energy transition; Local communities; First Nations engagement and partnership. </t>
  </si>
  <si>
    <t>3-3</t>
  </si>
  <si>
    <t>Management of Material Topics</t>
  </si>
  <si>
    <t>a.describe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and how it has informed whether the actions have been effective</t>
  </si>
  <si>
    <t>Global Reporting Initiative (GRI) Standards Index</t>
  </si>
  <si>
    <t>The Organization and its reporting practices</t>
  </si>
  <si>
    <t>2-1</t>
  </si>
  <si>
    <t>Organizational Details</t>
  </si>
  <si>
    <t>2-2</t>
  </si>
  <si>
    <t>Entities included in the organization's sustainability reporting</t>
  </si>
  <si>
    <t>2-3</t>
  </si>
  <si>
    <t>Reporting period, frequency and contact point</t>
  </si>
  <si>
    <t>NA</t>
  </si>
  <si>
    <t>2-4</t>
  </si>
  <si>
    <t>Restatements of information</t>
  </si>
  <si>
    <t>2-5</t>
  </si>
  <si>
    <t>External Assurance</t>
  </si>
  <si>
    <t>Activities and workers</t>
  </si>
  <si>
    <t>2-6</t>
  </si>
  <si>
    <t>Activities, value chain and other business relationships</t>
  </si>
  <si>
    <t xml:space="preserve">2-7 </t>
  </si>
  <si>
    <t>Employees</t>
  </si>
  <si>
    <t>2-8</t>
  </si>
  <si>
    <t>Workers who are not employees</t>
  </si>
  <si>
    <t>Governance</t>
  </si>
  <si>
    <t>2-9</t>
  </si>
  <si>
    <t>Governance Structure and composition</t>
  </si>
  <si>
    <t>2-10</t>
  </si>
  <si>
    <t>Nomination and selection of the highest governance body</t>
  </si>
  <si>
    <t>2-11</t>
  </si>
  <si>
    <t>2-12</t>
  </si>
  <si>
    <t>Role of the highest governance body in overseeing the management of impacts</t>
  </si>
  <si>
    <t>2-13</t>
  </si>
  <si>
    <t>Delegation of responsibility for managing impacts</t>
  </si>
  <si>
    <t>2-14</t>
  </si>
  <si>
    <t>Role of the highest governance body in sustainability reporting</t>
  </si>
  <si>
    <t>2-15</t>
  </si>
  <si>
    <t>2-16</t>
  </si>
  <si>
    <t>Communication of critical concern</t>
  </si>
  <si>
    <t>2-17</t>
  </si>
  <si>
    <t>Collective knowledge of the highest governance body</t>
  </si>
  <si>
    <t>2-18</t>
  </si>
  <si>
    <t>Evaluation of the performance of the highest governance body</t>
  </si>
  <si>
    <t>2-19</t>
  </si>
  <si>
    <t>Remuneration policies</t>
  </si>
  <si>
    <t>2-20</t>
  </si>
  <si>
    <t>Process to determine remuneration</t>
  </si>
  <si>
    <t>2-21</t>
  </si>
  <si>
    <t>Annual total compensation ratio</t>
  </si>
  <si>
    <t>Strategy, policies and practices</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</si>
  <si>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</si>
  <si>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</si>
  <si>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</si>
  <si>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</si>
  <si>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</si>
  <si>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</si>
  <si>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</si>
  <si>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</si>
  <si>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</si>
  <si>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</si>
  <si>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2-27</t>
  </si>
  <si>
    <t>Compliance with laws and regulations</t>
  </si>
  <si>
    <t>2-28</t>
  </si>
  <si>
    <t>Membership Associations</t>
  </si>
  <si>
    <t>Stakeholder engagement</t>
  </si>
  <si>
    <t>2-29</t>
  </si>
  <si>
    <t>Approach to stakeholder engagement</t>
  </si>
  <si>
    <t>2-30</t>
  </si>
  <si>
    <t>Collective Bargaining agreements</t>
  </si>
  <si>
    <t>Chair of the highest governance body</t>
  </si>
  <si>
    <t>Conflicts of interest</t>
  </si>
  <si>
    <t>Metric not disclosed</t>
  </si>
  <si>
    <t>`</t>
  </si>
  <si>
    <t>ECONOMIC</t>
  </si>
  <si>
    <t>GRI 201: Economic Performance 2016</t>
  </si>
  <si>
    <t>201-1</t>
  </si>
  <si>
    <t>Direct economic value generated and distributed</t>
  </si>
  <si>
    <t>201-2</t>
  </si>
  <si>
    <t>Financial implications and other risks and opportunities due to climate change</t>
  </si>
  <si>
    <t>201-3</t>
  </si>
  <si>
    <t>Defined benefit plan obligations and other retirement plans</t>
  </si>
  <si>
    <t>201-4</t>
  </si>
  <si>
    <t>Financial assistance received from government</t>
  </si>
  <si>
    <t>GRI 202: Market Presence 2016</t>
  </si>
  <si>
    <t>202-1</t>
  </si>
  <si>
    <t>Ratios of standard entry level wage by gender compared to local minimum wage</t>
  </si>
  <si>
    <t>202-2</t>
  </si>
  <si>
    <t>Proportion of senior management hired from the local community</t>
  </si>
  <si>
    <t>GRI 203: Indirect Economic Impacts 2016</t>
  </si>
  <si>
    <t>203-1</t>
  </si>
  <si>
    <t>Infrastructure investments and services supported</t>
  </si>
  <si>
    <t>203-2</t>
  </si>
  <si>
    <t>Significant indirect economic impacts</t>
  </si>
  <si>
    <t>GRI 204: Procurement Practices 2016</t>
  </si>
  <si>
    <t>204-1</t>
  </si>
  <si>
    <t>Proportion of spending on local suppliers</t>
  </si>
  <si>
    <t>GRI 205: Anti-Corruption 2016</t>
  </si>
  <si>
    <t>205-1</t>
  </si>
  <si>
    <t>Operations assessed for risks related to corruption</t>
  </si>
  <si>
    <t>205-2</t>
  </si>
  <si>
    <t>Communication and training about anti-corruption policies and procedures</t>
  </si>
  <si>
    <t>205-3</t>
  </si>
  <si>
    <t>Confirmed incidents of corruption and actions taken</t>
  </si>
  <si>
    <t>GRI 206: Anti-competitive Behaviour 2016</t>
  </si>
  <si>
    <t>206-1</t>
  </si>
  <si>
    <t>Legal actions for anti-competitive behaviour; anti-trust, and monopoly practices.</t>
  </si>
  <si>
    <t>GRI 207: Tax 2019</t>
  </si>
  <si>
    <t>207-1</t>
  </si>
  <si>
    <t>Approach to tax</t>
  </si>
  <si>
    <t>207-2</t>
  </si>
  <si>
    <t>Tax governance, control, and risk management.</t>
  </si>
  <si>
    <t>207-3</t>
  </si>
  <si>
    <t>Stakeholder engagement and management of concerns related to tax</t>
  </si>
  <si>
    <t>207-4</t>
  </si>
  <si>
    <t>Country-by-country reporting</t>
  </si>
  <si>
    <t>ENVIRONMENT</t>
  </si>
  <si>
    <t>GRI 301: Materials 2016</t>
  </si>
  <si>
    <t>301-1</t>
  </si>
  <si>
    <t>Materials used by weight or volume</t>
  </si>
  <si>
    <t>301-2</t>
  </si>
  <si>
    <t>Percentage of recycled input materials used to manufacture the organization's primary products and services.</t>
  </si>
  <si>
    <t>301-3</t>
  </si>
  <si>
    <t>Reclaimed products and their packaging materials.</t>
  </si>
  <si>
    <t>GRI 302: Energy 2016</t>
  </si>
  <si>
    <t>302-1</t>
  </si>
  <si>
    <t>Energy consumption within the organisation</t>
  </si>
  <si>
    <t>302-2</t>
  </si>
  <si>
    <t>Energy consumption outside of the organisation</t>
  </si>
  <si>
    <t>302-3</t>
  </si>
  <si>
    <t>Energy intensity</t>
  </si>
  <si>
    <t>302-4</t>
  </si>
  <si>
    <t>Reduction of energy consumption</t>
  </si>
  <si>
    <t>302-5</t>
  </si>
  <si>
    <t>Reductions in energy requirements of products and services</t>
  </si>
  <si>
    <t>GRI 303: Water and Effluents 2018</t>
  </si>
  <si>
    <t>303-1</t>
  </si>
  <si>
    <t>A description of how the organisation interacts with water</t>
  </si>
  <si>
    <t>303-2</t>
  </si>
  <si>
    <t>Management of water discharge-related impacts</t>
  </si>
  <si>
    <t>303-3</t>
  </si>
  <si>
    <t>Water withdrawal</t>
  </si>
  <si>
    <t>303-4</t>
  </si>
  <si>
    <t>Water discharge</t>
  </si>
  <si>
    <t>303-5</t>
  </si>
  <si>
    <t>Water consumption</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</si>
  <si>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</si>
  <si>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</si>
  <si>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</si>
  <si>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</si>
  <si>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</si>
  <si>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304-3</t>
  </si>
  <si>
    <t>Habitats protected or restored</t>
  </si>
  <si>
    <t>304-4</t>
  </si>
  <si>
    <t>IUCN Red List species and national conservation list species with habitats in areas affected by operations</t>
  </si>
  <si>
    <t>GRI 305: Emissions 2016</t>
  </si>
  <si>
    <t>305-1</t>
  </si>
  <si>
    <t>Direct (Scope 1) GHG emissions</t>
  </si>
  <si>
    <t>305-2</t>
  </si>
  <si>
    <t>Energy indirect (Scope 2) GHG emissions</t>
  </si>
  <si>
    <t>305-3</t>
  </si>
  <si>
    <t>Other indirect (Scope 3) GHG emissions</t>
  </si>
  <si>
    <t>305-4</t>
  </si>
  <si>
    <t>GHG emissions intensity</t>
  </si>
  <si>
    <t>305-5</t>
  </si>
  <si>
    <t>Reduction of GHG emissions</t>
  </si>
  <si>
    <t>305-6</t>
  </si>
  <si>
    <t>Emissions of ozone-depleting substances (ODS)</t>
  </si>
  <si>
    <t>305-7</t>
  </si>
  <si>
    <t>GRI 306: Waste 2020</t>
  </si>
  <si>
    <t>306-1</t>
  </si>
  <si>
    <t>Waste generation and significant waste-related impacts</t>
  </si>
  <si>
    <t>306-2</t>
  </si>
  <si>
    <t>Management of significant waste-related impacts</t>
  </si>
  <si>
    <t>306-3</t>
  </si>
  <si>
    <t>Waste generated</t>
  </si>
  <si>
    <t>306-4</t>
  </si>
  <si>
    <t>Waste diverted from disposal</t>
  </si>
  <si>
    <t>306-5</t>
  </si>
  <si>
    <t>Waste directed to disposal</t>
  </si>
  <si>
    <t>GRI 307: Environmental Compliance 2016</t>
  </si>
  <si>
    <t>307-1</t>
  </si>
  <si>
    <t>GRI 308: Supplier Environmental Assessment 2016</t>
  </si>
  <si>
    <t>308-1</t>
  </si>
  <si>
    <t>New suppliers that were screened using environmental criteria</t>
  </si>
  <si>
    <t>308-2</t>
  </si>
  <si>
    <t>Negative environmental impacts in the supply chain and actions taken</t>
  </si>
  <si>
    <t>SOCIETY</t>
  </si>
  <si>
    <t>GRI 401: Employment 2016</t>
  </si>
  <si>
    <t>401-1</t>
  </si>
  <si>
    <t>New employee hires and employee turnover</t>
  </si>
  <si>
    <t>401-2</t>
  </si>
  <si>
    <t>Benefits provided to full-time employees</t>
  </si>
  <si>
    <t>401-3</t>
  </si>
  <si>
    <t>Parental leave</t>
  </si>
  <si>
    <t>GRI 402: Labor/Management Relations 2016</t>
  </si>
  <si>
    <t>402-1</t>
  </si>
  <si>
    <t>Minimum notice periods regarding operational changes</t>
  </si>
  <si>
    <t>GRI 403: Occupational Health and Safety 2018</t>
  </si>
  <si>
    <t>403-1</t>
  </si>
  <si>
    <t>Occupational health and safety management system</t>
  </si>
  <si>
    <t>403-2</t>
  </si>
  <si>
    <t>Hazard identification, risk assessment, and incident investigation</t>
  </si>
  <si>
    <t>403-3</t>
  </si>
  <si>
    <t>Occupational health services</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</si>
  <si>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</si>
  <si>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</si>
  <si>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</si>
  <si>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</si>
  <si>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</si>
  <si>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</si>
  <si>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</si>
  <si>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</si>
  <si>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</si>
  <si>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</si>
  <si>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</si>
  <si>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</si>
  <si>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</si>
  <si>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Work-related ill health</t>
  </si>
  <si>
    <t>GRI 404: Training and Education 2016</t>
  </si>
  <si>
    <t>404-1</t>
  </si>
  <si>
    <t>Average hours of training per year per employee</t>
  </si>
  <si>
    <t>404-2</t>
  </si>
  <si>
    <t>Programs for upgrading employee skills and transition assistance programs</t>
  </si>
  <si>
    <t>404-3</t>
  </si>
  <si>
    <t>Percentage of employees receiving regular performance and career development reviews</t>
  </si>
  <si>
    <t>GRI 405: Diversity and Equal Opportunity 2016</t>
  </si>
  <si>
    <t>405-1</t>
  </si>
  <si>
    <t>Diversity of governance bodies and employees</t>
  </si>
  <si>
    <t>405-2</t>
  </si>
  <si>
    <t>Ratio of basic salary and remuneration of women to men</t>
  </si>
  <si>
    <t>GRI 406: Non-Discrimination 2016</t>
  </si>
  <si>
    <t>406-1</t>
  </si>
  <si>
    <t>Incidents of discrimination and corrective actions taken</t>
  </si>
  <si>
    <t>GRI 407: Freedom of Association and Collective Bargaining 2016</t>
  </si>
  <si>
    <t>407-1</t>
  </si>
  <si>
    <t>Operations and suppliers in which the right to freedom of association and collective bargaining may be at risk</t>
  </si>
  <si>
    <t>GRI 408: Child Labor 2016</t>
  </si>
  <si>
    <t>408-1</t>
  </si>
  <si>
    <t>GRI 409: Forced or Compulsory Labor 2016</t>
  </si>
  <si>
    <t>409-1</t>
  </si>
  <si>
    <t>GRI 410: Security Practices 2016</t>
  </si>
  <si>
    <t>410-1</t>
  </si>
  <si>
    <t>Security personnel trained in human rights policies or procedures</t>
  </si>
  <si>
    <t>GRI 411: Rights of Indigenous Peoples 2016</t>
  </si>
  <si>
    <t>411-1</t>
  </si>
  <si>
    <t>Incidents of violations involving rights of Indigenous peoples</t>
  </si>
  <si>
    <t>GRI 412: Human Rights Assessment 2016</t>
  </si>
  <si>
    <t>412-1</t>
  </si>
  <si>
    <t>Operations that have been subject to human rights reviews or impact assessments</t>
  </si>
  <si>
    <t>412-2</t>
  </si>
  <si>
    <t>Employee training on human rights policies or procedures</t>
  </si>
  <si>
    <t>412-3</t>
  </si>
  <si>
    <t>Significant investment agreements and contracts that include human rights clauses or that underwent human rights screening</t>
  </si>
  <si>
    <t>GRI 413: Local Communities 2016</t>
  </si>
  <si>
    <t>413-1</t>
  </si>
  <si>
    <t>Operations with local community engagement, impact assessments, and development programs</t>
  </si>
  <si>
    <t>413-2</t>
  </si>
  <si>
    <t>Operations with significant actual and potential negative impacts on local communities</t>
  </si>
  <si>
    <t>GRI 414: Supplier Social Assessment 2016</t>
  </si>
  <si>
    <t>414-1</t>
  </si>
  <si>
    <t>New suppliers that were screened using social criteria</t>
  </si>
  <si>
    <t>414-2</t>
  </si>
  <si>
    <t>Negative social impacts in the supply chain and actions taken</t>
  </si>
  <si>
    <t>GRI 415: Public Policy 2016</t>
  </si>
  <si>
    <t>415-1</t>
  </si>
  <si>
    <t>Political contributions</t>
  </si>
  <si>
    <t>GRI 416: Customer Health and Safety 2016</t>
  </si>
  <si>
    <t>416-1</t>
  </si>
  <si>
    <t>Assessment of the health and safety impacts of product and service categories</t>
  </si>
  <si>
    <t>Metric not disclosed - indicator immaterial to APA</t>
  </si>
  <si>
    <t>416-2</t>
  </si>
  <si>
    <t>Incidents of non-compliance concerning the health and safety impacts of products and services</t>
  </si>
  <si>
    <t>GRI 417: Marketing and Labelling 2016</t>
  </si>
  <si>
    <t>417-1</t>
  </si>
  <si>
    <t>Requirements for product and service information and labelling</t>
  </si>
  <si>
    <t>417-2</t>
  </si>
  <si>
    <t>Incidents of non-compliance concerning product and service information and labelling</t>
  </si>
  <si>
    <t>417-3</t>
  </si>
  <si>
    <t>Incidents of non-compliance concerning marketing communications</t>
  </si>
  <si>
    <t>GRI 418: Customer Privacy 2016</t>
  </si>
  <si>
    <t>418-1</t>
  </si>
  <si>
    <t>Substantiated complaints concerning breaches of customer privacy and losses of customer data</t>
  </si>
  <si>
    <t>GRI 419: Socioeconomic Compliance 2016</t>
  </si>
  <si>
    <t>419-1</t>
  </si>
  <si>
    <t>Non-compliance with laws and regulations in the social and economic area</t>
  </si>
  <si>
    <t>Term</t>
  </si>
  <si>
    <t>Definition</t>
  </si>
  <si>
    <t>AAGE</t>
  </si>
  <si>
    <t>Australian Association of Graduate Employees</t>
  </si>
  <si>
    <t>APA Infra</t>
  </si>
  <si>
    <t>APA Infrastructure Trust</t>
  </si>
  <si>
    <t>APA Invest</t>
  </si>
  <si>
    <t>APA Investment Trust</t>
  </si>
  <si>
    <t>APGA</t>
  </si>
  <si>
    <t>Australian Pipelines and Gas Association</t>
  </si>
  <si>
    <t>ARENA</t>
  </si>
  <si>
    <t>Australian Renewable Energy Agency</t>
  </si>
  <si>
    <t>ASX</t>
  </si>
  <si>
    <t>Australian Stock Exchange</t>
  </si>
  <si>
    <t>ATSI</t>
  </si>
  <si>
    <t>Aboriginal and Torres Strait Islander</t>
  </si>
  <si>
    <t>AUD</t>
  </si>
  <si>
    <t>Australian dollar</t>
  </si>
  <si>
    <t>Clean Energy Regulator (CER)</t>
  </si>
  <si>
    <t xml:space="preserve">Australian Government body responsible for accelerating carbon abatement for Australia. http://www.cleanenergyregulator.gov.au/ </t>
  </si>
  <si>
    <t>CO2 equivalent (t-CO2e)</t>
  </si>
  <si>
    <t>Measure used to compare the emissions from various types of greenhouse gas (GHG) based on their global warming potential (GWP)
The CO2 equivalent for a gas is determined by multiplying the metric tons of the gas by the associated GWP</t>
  </si>
  <si>
    <t>Collective bargaining agreements</t>
  </si>
  <si>
    <t>Obligations (often legally binding) that the organisation has undertaken. They represent a form of joint decision-making concerning the organisation’s operations.</t>
  </si>
  <si>
    <t>Contingent Worker</t>
  </si>
  <si>
    <t>Contractor</t>
  </si>
  <si>
    <t>An individual, company or other legal entity that provides goods and services to APA, carries out work or performs services pursuant to a contract for service. This includes sub-contractors. A person or company engaged to provide labour or skills and paid on invoice.</t>
  </si>
  <si>
    <t>COVID-19</t>
  </si>
  <si>
    <t>Coronavirus pandemic</t>
  </si>
  <si>
    <t>CSA</t>
  </si>
  <si>
    <t>Corporate Sustainability Assessment</t>
  </si>
  <si>
    <t>CSP</t>
  </si>
  <si>
    <t>Community and Social Performance</t>
  </si>
  <si>
    <t xml:space="preserve">Dial-Before-You-Dig </t>
  </si>
  <si>
    <t xml:space="preserve">https://www.1100.com.au/ </t>
  </si>
  <si>
    <t>DWGM</t>
  </si>
  <si>
    <t>Declared Wholesale Gas Market https://aemo.com.au/en/energy-systems/gas/declared-wholesale-gas-market-dwgm</t>
  </si>
  <si>
    <t>EMP</t>
  </si>
  <si>
    <t>Environmental Management Plan</t>
  </si>
  <si>
    <t>Employee</t>
  </si>
  <si>
    <t>An individual (includes Casual, Full-time Permanent, Part-time Permanent, Full-time Fixed Term, Part-time Fixed Tern, Apprentice and Trainee) who works for APA under a contract of employment. They are engaged through the company’s payroll (so subject to PAYG withholding tax and super).</t>
  </si>
  <si>
    <t xml:space="preserve">Employee driven initiatives </t>
  </si>
  <si>
    <t>Fund raising activities instigated by APA employees for which APA has matched funding on at least a 1:1 ratio</t>
  </si>
  <si>
    <t>Employees who leave the organisation voluntarily or due to dismissal, retirement, or death in service</t>
  </si>
  <si>
    <t>Energy Charter</t>
  </si>
  <si>
    <t xml:space="preserve">A national CEO-led collaboration that supports the energy sector towards a customer-centric future. https://www.theenergycharter.com.au/  </t>
  </si>
  <si>
    <t>Energy Consumption</t>
  </si>
  <si>
    <t>All energy consumed and produced by APA across all facilities</t>
  </si>
  <si>
    <t>EPA</t>
  </si>
  <si>
    <t>Environment Protection Agency</t>
  </si>
  <si>
    <t>Executive Leadership Team</t>
  </si>
  <si>
    <t>Comprises “Key Management Personnel/ Head of Business” and “Key Management Personnel” (in addition to L5 Senior Leaders below CEO, where CEO is L1) as reported to Workplace Gender Equality Act (WGEA), excluding the CEO</t>
  </si>
  <si>
    <t xml:space="preserve">Extended leadership </t>
  </si>
  <si>
    <t>Refers to level 3 (L3) and level 4 (L4) workforce who have direct reports at APA (CEO is L1)</t>
  </si>
  <si>
    <t>Fatality</t>
  </si>
  <si>
    <t>Work related Safety Incident that results in death to a person</t>
  </si>
  <si>
    <t>Fugitive emissions</t>
  </si>
  <si>
    <t>Greenhouse gas emissions that are released in connection with, or a consequence of, the extraction, processing, storage or delivery of fossil fuel</t>
  </si>
  <si>
    <t>Future Fuels CRC</t>
  </si>
  <si>
    <t>Industry focused Research, Development &amp; Demonstration partnership enabling the decarbonisation of Australia’s energy networks. https://www.futurefuelscrc.com/   </t>
  </si>
  <si>
    <t>FY</t>
  </si>
  <si>
    <t>Financial Year (period between 1 July – 30 June)</t>
  </si>
  <si>
    <t xml:space="preserve">GIS </t>
  </si>
  <si>
    <t>Geographic Information System</t>
  </si>
  <si>
    <t>Gigajoule</t>
  </si>
  <si>
    <t>Goal (climate-related) </t>
  </si>
  <si>
    <t>An ambition to seek an outcome for which there is no current pathway(s), but for which efforts will be pursued towards addressing that challenge, subject to certain assumptions or conditions</t>
  </si>
  <si>
    <t>GRI</t>
  </si>
  <si>
    <t xml:space="preserve">Global Reporting Initiative https://www.globalreporting.org/  </t>
  </si>
  <si>
    <t>GTAP</t>
  </si>
  <si>
    <t xml:space="preserve">Gender Targets Action Plan </t>
  </si>
  <si>
    <t>Health &amp; Safety hazard</t>
  </si>
  <si>
    <t>Source of potential harm from which a risk to person’s health or safety arises</t>
  </si>
  <si>
    <t>Health &amp; Safety incident</t>
  </si>
  <si>
    <t>Any occurrence that has resulted in, or has the potential to result in (i.e. a near miss), adverse consequences to people, property, reputation or a combination of these. Significant deviations from standard operating procedures are also classed as an ‘incident’</t>
  </si>
  <si>
    <t>HPIFR</t>
  </si>
  <si>
    <t>High Potential Incident Frequency Rate</t>
  </si>
  <si>
    <t>HSEH</t>
  </si>
  <si>
    <t xml:space="preserve">Health, Safety, Environment and Heritage </t>
  </si>
  <si>
    <t>I&amp;D</t>
  </si>
  <si>
    <t>Inclusion and Diversity</t>
  </si>
  <si>
    <t xml:space="preserve">ICAM </t>
  </si>
  <si>
    <t>Incident Cause Analysis Method</t>
  </si>
  <si>
    <t>Internal environmental audits</t>
  </si>
  <si>
    <t>Internal environmental audits are those audits required by, or committed to, in environmental regulatory tools (i.e. Environmental Management Plans) and/or scheduled in the approved internal HSEH audit program.</t>
  </si>
  <si>
    <t>ISC</t>
  </si>
  <si>
    <t>Institute of Chemical Engineers. A not-for-profit multi-company, subscription-based, industry consortium focused on improving process safety.</t>
  </si>
  <si>
    <t>ISO 31000</t>
  </si>
  <si>
    <t xml:space="preserve">International Organisation for Standardisation standard for Risk Management. https://www.iso.org/iso-31000-risk-management.html </t>
  </si>
  <si>
    <t>LCP</t>
  </si>
  <si>
    <t>Landholder Contact Program</t>
  </si>
  <si>
    <t>LNG</t>
  </si>
  <si>
    <t>Liquefied natural gas</t>
  </si>
  <si>
    <t>Lost Time Injury (LTI)</t>
  </si>
  <si>
    <t>Lost Time Injury is a work-related injury or illness that resulted in time lost from work of one day/shift or more. A Lost Time Injury must be certified by advice from a qualified medical practitioner</t>
  </si>
  <si>
    <t>LTIFR</t>
  </si>
  <si>
    <t>Lost Time Injury Frequency Rate - Lost Time Injury count/per million hours worked</t>
  </si>
  <si>
    <t>HSEH interactions</t>
  </si>
  <si>
    <t>Structured interaction between a senior/operational manager and a frontline supervisor, employee or contractor</t>
  </si>
  <si>
    <t>MSS</t>
  </si>
  <si>
    <t>Modern Slavery Statement under the Australian Modern Slavery Act.</t>
  </si>
  <si>
    <t>Medical Treatment Injury (MTI)</t>
  </si>
  <si>
    <t>A Medical Treatment Injury is an injury or illness requiring treatment by a qualified medical practitioner, other than First Aid.</t>
  </si>
  <si>
    <t xml:space="preserve">Megawatts </t>
  </si>
  <si>
    <t>MWh</t>
  </si>
  <si>
    <t>Megawatt hours</t>
  </si>
  <si>
    <t>Health &amp; Safety Near miss</t>
  </si>
  <si>
    <t>A Near Miss is an unplanned event which had the potential to cause harm to people but did not result in actual harm.</t>
  </si>
  <si>
    <t>Net zero</t>
  </si>
  <si>
    <t xml:space="preserve">The balance between the amount of greenhouse gas produced and the amount removed from the atmosphere. Net zero is reached when the amount added is no more than the amount taken away. </t>
  </si>
  <si>
    <t>Net Zero Australia (NZAu) project</t>
  </si>
  <si>
    <t xml:space="preserve">A 2-year collaboration has begun to analyse how Australia can achieve a net zero economy by 2050. https://www.nousgroup.com/net-zero-australia-study/  </t>
  </si>
  <si>
    <t>NGER</t>
  </si>
  <si>
    <t xml:space="preserve">National Greenhouse and Energy Reporting Act 2007.  http://www.cleanenergyregulator.gov.au/ </t>
  </si>
  <si>
    <t>NGER facilities</t>
  </si>
  <si>
    <t>An activity, or a series of activities (including ancillary activities) that involve greenhouse gas emissions, the production of energy or the consumption of energy and that form a single undertaking or enterprise and meet the requirements of the regulations; or are declared by the Regulator to be a facility (National Greenhouse and Energy Reporting Act 2007).</t>
  </si>
  <si>
    <t>NGI</t>
  </si>
  <si>
    <t>Northern Goldfields Interconnect project</t>
  </si>
  <si>
    <t>NPI</t>
  </si>
  <si>
    <t>National Pollutant Inventory. http://www.npi.gov.au/  </t>
  </si>
  <si>
    <t>Leave granted to an employee (male, female, other) on the grounds of the birth of a child</t>
  </si>
  <si>
    <t>Penalty notice</t>
  </si>
  <si>
    <t>Any Incident where a final regulatory instrument issued by a safety or environment regulator, indicating a non-compliance, resulting in material penalty (financial, enforceable undertaking or otherwise) (e.g. PIN , Fines, enforceable undertaking)</t>
  </si>
  <si>
    <t>PFAS</t>
  </si>
  <si>
    <t>Per- and polyfluoroalkyl substances</t>
  </si>
  <si>
    <t>Potential Serious Harm Incident</t>
  </si>
  <si>
    <t>An unplanned near miss or incident which had the potential to cause serious harm or fatality to one or more people but did not result in actual harm.</t>
  </si>
  <si>
    <t>PSHIR</t>
  </si>
  <si>
    <t>Potential Serious Harm Incident Frequency Rate - Potential Serious Harm Incident count/per million hours worked.</t>
  </si>
  <si>
    <t>Recordable Injury or ill health</t>
  </si>
  <si>
    <t>Work-related injury or ill health that results in any of the following: death, days away from work, restricted work or transfer to another job and also any medically treated Injury are recordable injuries</t>
  </si>
  <si>
    <t>Regulatory Notifiable Incident</t>
  </si>
  <si>
    <t>All incidents where APA is required to notify the relevant Environmental Regulator as part of an approved Environmental Management Plan, regulatory condition or approval</t>
  </si>
  <si>
    <t>Reportable spill incidents</t>
  </si>
  <si>
    <t>Spill Incidents are a significant release of hydrocarbons to the environment in quantities determined reportable by regulators.</t>
  </si>
  <si>
    <t>RMS</t>
  </si>
  <si>
    <t>Risk Management System</t>
  </si>
  <si>
    <t>Safer Together</t>
  </si>
  <si>
    <t>The Queensland Natural Gas Exploration &amp; Production Industry Safety Forum and Western Australia/Northern Territory Oil and Gas Exploration &amp; Production Industry Safety Forum</t>
  </si>
  <si>
    <t>SASB</t>
  </si>
  <si>
    <t xml:space="preserve">Sustainability Accounting Standards Board https://www.sasb.org/  </t>
  </si>
  <si>
    <t>Scope 1 (GHG)</t>
  </si>
  <si>
    <t>Greenhouse gas emissions released to the atmosphere as a direct result of an activity, or series of activities, at a facility level. Scope 1 emissions are sometimes referred to as direct emissions</t>
  </si>
  <si>
    <t>Scope 2 (GHG)</t>
  </si>
  <si>
    <t>Greenhouse gas emissions released to the atmosphere from the indirect consumption of an energy commodity.</t>
  </si>
  <si>
    <t>SDGs</t>
  </si>
  <si>
    <t>Sustainable Development Goals, adopted by all UN Member States in 2015 as a universal call to action to end poverty, protect the planet and ensure all people enjoy peace and prosperity by 2030.</t>
  </si>
  <si>
    <t xml:space="preserve">Sponsorships and Donations </t>
  </si>
  <si>
    <t>Payments made by APA to community or not for profit organisations as a positive contribution towards a project or program</t>
  </si>
  <si>
    <t>SSTM</t>
  </si>
  <si>
    <t>Short-term Trading Market https://aemo.com.au/en/energy-systems/gas/short-term-trading-market-sttm/about-the-short-term-trading-market-sttm</t>
  </si>
  <si>
    <t>Talent pipeline</t>
  </si>
  <si>
    <t>Refers to the pipeline of candidates in our Senior Leader talent pools and has been expanded to the pipeline of candidates (L3, L4 and L5) in our Senior Leader talent pools  .</t>
  </si>
  <si>
    <t>Target (climate-related)</t>
  </si>
  <si>
    <t>An intended outcome in relation to which we have identified one or more pathways for delivery of that outcome, subject to certain assumptions or conditions</t>
  </si>
  <si>
    <t>TCFD</t>
  </si>
  <si>
    <t xml:space="preserve">G20 Financial Stability Board’s Taskforce Recommendations on Climate-related Financial Disclosures https://www.fsb-tcfd.org/ </t>
  </si>
  <si>
    <t>t-CO2e/ t-CO2 equiv</t>
  </si>
  <si>
    <t xml:space="preserve">Tonnes of carbon dioxide equivalent. The standard unit in carbon accounting to quantify greenhouse gas emissions. Includes: carbon dioxide (CO2), methane (CH4), nitrous oxide (N2O), sulphur hexafluoride (SF6) and specified kinds of hydro fluorocarbons and perfluorocarbons.  http://www.cleanenergyregulator.gov.au/NGER/About-the-National-Greenhouse-and-Energy-Reporting-scheme/Greenhouse-gases-and-energy </t>
  </si>
  <si>
    <t>Tier 1 release / incident</t>
  </si>
  <si>
    <t>A major release of harmful substances such as natural gas that cause a major accident. Release quantities are &gt;500kg per hour. As defined by the energy institute process safety framework.</t>
  </si>
  <si>
    <t>Tier 2 release / incident</t>
  </si>
  <si>
    <t>A significant release of harmful substances such as natural gas that cause a major accident. Release quantities are &gt;50kg per hour but less than Tier 1 quantities. As define by the energy institute process safety framework</t>
  </si>
  <si>
    <t xml:space="preserve">TRIFR </t>
  </si>
  <si>
    <t>Total Recordable Injury Frequency Rate - Recordable Injury count/per million hours worked</t>
  </si>
  <si>
    <t>Unit of Measure</t>
  </si>
  <si>
    <t>VoC</t>
  </si>
  <si>
    <t>APA's Voice of Customer survey</t>
  </si>
  <si>
    <t>Voluntary turnover</t>
  </si>
  <si>
    <t>Employees who leave the organisation voluntarily (resignation)</t>
  </si>
  <si>
    <t xml:space="preserve">Warning notice </t>
  </si>
  <si>
    <t>Any incident where a regulatory instrument issued by a safety or environment regulator indicates a potential non-compliance and does not result in an initial material penalty (financial, instructive or otherwise) e.g. improvement notice, email warning, request for information.</t>
  </si>
  <si>
    <t>WGEA</t>
  </si>
  <si>
    <t>Workplace Gender Equality Agency. Australian Government statutory agency created by the Workplace Gender Equality Act 2012. https://www.wgea.gov.au</t>
  </si>
  <si>
    <t>Work (occupational) health and safety management system</t>
  </si>
  <si>
    <t>A set of interrelated or interacting elements to establish occupational health and safety policy and objectives, and to achieve those objectives</t>
  </si>
  <si>
    <t>Workforce</t>
  </si>
  <si>
    <t>Individuals actively engaged in performing tasks for APA as either an Employee or Contingent Worker, excluding Board Members and CEO</t>
  </si>
  <si>
    <t>Any abnormal condition or disorder, other than one resulting from a work-related (occupational) injury, caused by exposures to factors associated with the working environment. It includes acute or chronic illnesses or diseases, which may be caused by inhalation, absorption, ingestion or direct contact.</t>
  </si>
  <si>
    <t>APA response / reference FY 24</t>
  </si>
  <si>
    <t>GRI 2: General Disclosures (2021)</t>
  </si>
  <si>
    <t>APA Annual Report 2024</t>
  </si>
  <si>
    <t>2-1 Organizational details
The organization shall:
a. report its legal name;
b. report its nature of ownership and legal form;
c. report the location of its headquarters;
d. report its countries of operation.</t>
  </si>
  <si>
    <t>a-d. APA Annual Report 2024
Head Office: Level 25, 580 George Street, Sydney NSW 2000
Australia</t>
  </si>
  <si>
    <t>APA Annual Report 2024 - Our approach to sustainability</t>
  </si>
  <si>
    <t>2-4 Restatements of information
The organization shall:
a. report restatements of information made from previous reporting periods and explain:
i. the reasons for the restatements;
ii. the effect of the restatements.</t>
  </si>
  <si>
    <t>APA Annual Report 2024 - restated information will be in footnotes
APA FY24 Sustainability Data Book - restated information will be in footnotes</t>
  </si>
  <si>
    <t>2-5 External assurance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</si>
  <si>
    <t>2-6 Activities, value chain and other business relationships
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t>
  </si>
  <si>
    <t>APA Annual Report 2024 -
About APA
How we create value</t>
  </si>
  <si>
    <t>2-7 Employees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</si>
  <si>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2-8 Workers who are not employees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</si>
  <si>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2-9 Governance structure and composition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</si>
  <si>
    <t>APA Annual Report 2024 - Governance
APA FY24 Corporate Governance Statement - Board and its Committees</t>
  </si>
  <si>
    <t>2-10 Nomination and selection of the highest governance body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</si>
  <si>
    <t>APA FY24 Corporate Governance Statement - Selection and appointment of Directors; Nomination Committee</t>
  </si>
  <si>
    <t>2-11 Chair of the highest governance body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</si>
  <si>
    <t>APA FY24 Corporate Governance Statement - Board and its Committees</t>
  </si>
  <si>
    <t>2-12 Role of the highest governance body in overseeing the management of impacts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</si>
  <si>
    <t>2-13 Delegation of responsibility for managing impacts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</si>
  <si>
    <t>2-14 Role of the highest governance body in sustainability reporting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</si>
  <si>
    <t>2-15 Conflicts of interest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</si>
  <si>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2-16 Communication of critical concerns
The organization shall:
a. describe whether and how critical concerns are communicated to the highest governance body;
b. report the total number and the nature of critical concerns that were communicated to the highest governance body during the reporting period.</t>
  </si>
  <si>
    <t>2-17 Collective knowledge of the highest governance body
The organization shall:
a. report measures taken to advance the collective knowledge, skills, and experience of the highest governance body on sustainable development.</t>
  </si>
  <si>
    <t>APA FY24 Corporate Governance Statement- Board skills and experience</t>
  </si>
  <si>
    <t>2-18 Evaluation of the performance of the highest governance body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</si>
  <si>
    <t>APA FY24 Corporate Governance Statement- Performance evaluation of Board, its Committees and Directors</t>
  </si>
  <si>
    <t>2-19 Remuneration policies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</si>
  <si>
    <t>APA Annual Report 2024 - Remuneration Report</t>
  </si>
  <si>
    <t>2-20 Process to determine remuneration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</si>
  <si>
    <t>2-21 Annual total compensation ratio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</si>
  <si>
    <t>2-22 Statement on sustainable development strategy
The organization shall:
a. report a statement from the highest governance body or most senior executive of the organization about the relevance of sustainable development to the organization and its strategy for contributing to sustainable development.</t>
  </si>
  <si>
    <t>APA Annual Report 2024 - Section 5.2 Our Approach to Sustainability
Sustainability Policy</t>
  </si>
  <si>
    <t>2-23 Policy commitments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</si>
  <si>
    <t>APA Code of Conduct
Modern Slavery Statement 2023 - Our actions taken to assess and address modern slavery risks, our governance framework and responsibilities, our associated policies, procedures, frameworks (Health, Safety and Wellbeing policy, Code of Conduct, Respect@Work Procedure, Procurement Policy, Diversity &amp; Inclusion Policy). 
APA Annual Report 2023 - Responsible Procurement Strategy, Community and Social Performance. 
APA Modern Slavery Factsheet 2023
APA Annual Report 2024 Ethics and Integrity (Key policies governing ethics and integrity at APA including our Code of Conduct)</t>
  </si>
  <si>
    <t>2-24 Embedding policy commitments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</si>
  <si>
    <t>2-25 Processes to remediate negative impacts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</si>
  <si>
    <t>2-26 Mechanisms for seeking advice and raising concerns
The organization shall:
a. describe the mechanisms for individuals to:
i. seek advice on implementing the organization’s policies and practices for responsible business conduct;
ii. raise concerns about the organization’s business conduct.</t>
  </si>
  <si>
    <t>2-27 Compliance with laws and regulations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</si>
  <si>
    <t>2-28 Membership associations
The organization shall:
a. report industry associations, other membership associations, and national or international advocacy organizations in which it participates in a significant role.</t>
  </si>
  <si>
    <t>2-29 Approach to stakeholder engagement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</si>
  <si>
    <t>2-30 Collective bargaining agreements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</si>
  <si>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APA FY24 Sustainability Data Book - (Economic)</t>
  </si>
  <si>
    <t>APA Annual Report 2024 -  Strategy, Climate change transition and risk
APA Climate Transition Plan 2022
APA Climate Report 2024 (to be published in September 2024)
Climate Report 2023</t>
  </si>
  <si>
    <t xml:space="preserve">Metric not disclosed </t>
  </si>
  <si>
    <t>APA Modern Slavery Statement 2023</t>
  </si>
  <si>
    <t>APA Annual Report 2024 - Governance &amp; risk management, Ethics and Integrity
APA Code of Conduct
Anti-Bribery and Corruption Policy
Whistleblower Policy</t>
  </si>
  <si>
    <t>APA Annual Report 2024 - Reports and Incidents</t>
  </si>
  <si>
    <t>APA Tax Transparency Report 2024</t>
  </si>
  <si>
    <t>Partially disclosed - APA FY24 Databook (Environment)</t>
  </si>
  <si>
    <t>APA FY23 Climate Data Book
APA FY24 Climate Data Book (release September 2024)</t>
  </si>
  <si>
    <t>Nitrogen oxides (NOX), sulphur oxides (SOX), and other significant air emissions</t>
  </si>
  <si>
    <t>APA FY24 Sustainability Data Book - (Environment)</t>
  </si>
  <si>
    <t>APA FY24 Sustainability Data Book -  (Environment)</t>
  </si>
  <si>
    <t>Non-compliance with environmental laws and regulations</t>
  </si>
  <si>
    <t>APA Annual Report - Environment
APA FY24 Sustainability Data Book -  (Environment)</t>
  </si>
  <si>
    <t>APA WGEA Employer Statement 2024</t>
  </si>
  <si>
    <t>Operations and suppliers at significant risk for incidents of child Labor</t>
  </si>
  <si>
    <t>Operations and suppliers at significant risk for incidents of forced or compulsory Labor</t>
  </si>
  <si>
    <t>Metric Partially disclosed
APA Annual Report 2024 - Social Licence</t>
  </si>
  <si>
    <t>APA Annual Report 2024 - Infrastructure &amp; Business Intelligence
APA Sustainability Data book - (Infrastructure &amp; Business Intelligence)</t>
  </si>
  <si>
    <t>Sustainability Accounting Standards Board (SASB) Index</t>
  </si>
  <si>
    <t>SASB sector</t>
  </si>
  <si>
    <t>Accounting metric</t>
  </si>
  <si>
    <t>GOVERNANCE</t>
  </si>
  <si>
    <t>EM-MD-520a.1</t>
  </si>
  <si>
    <t>Total amount of monetary losses as a result of legal proceedings associated with federal pipeline and storage regulations</t>
  </si>
  <si>
    <t>IF-GU-540a.1 EM-MD-540a.1</t>
  </si>
  <si>
    <t>Number of reportable pipeline incidents, percentage significant</t>
  </si>
  <si>
    <t>IF-EU-140a.2</t>
  </si>
  <si>
    <t>Number of incidents of non-compliance associated with water quantity and/or quality permits, standards, and regulations</t>
  </si>
  <si>
    <t>IF-EU-550a.1</t>
  </si>
  <si>
    <t>Number of incidents of non-compliance with physical and/or cybersecurity standards or regulations</t>
  </si>
  <si>
    <t>Metric partially disclosed
APA FY24 Sustainability Data Book - ( Infrastructure &amp; Business Intelligence)</t>
  </si>
  <si>
    <t>INFRASTRUCTURE</t>
  </si>
  <si>
    <t>IF-GU-000.B EM-MD-000.A</t>
  </si>
  <si>
    <t>Amount (total) of natural gas delivered to:
(1) residential customers
(2) commercial customers
(3) industrial customers
(4) transferred to a third party</t>
  </si>
  <si>
    <t xml:space="preserve">Metric partially disclosed
APA FY24 Sustainability Data Book - ( Infrastructure &amp; Business Intelligence)
</t>
  </si>
  <si>
    <t>IF-GU-000.C</t>
  </si>
  <si>
    <t>Length of gas:
(1) transmission
(2) distribution pipelines</t>
  </si>
  <si>
    <t>APA Annual Report 2024 – About APA</t>
  </si>
  <si>
    <t>EM-MD-540a.2 IF-GU-540a.3</t>
  </si>
  <si>
    <t>Percentage of natural gas pipelines inspected</t>
  </si>
  <si>
    <t>IF-EU-000.B</t>
  </si>
  <si>
    <t>Total electricity delivered to: 
(1) residential
(2) commercial
(3) industrial,
(4) all other retail customers
(5) wholesale customers</t>
  </si>
  <si>
    <t>IF-EU-000.C</t>
  </si>
  <si>
    <t>Length of transmission and distribution lines</t>
  </si>
  <si>
    <t>IF-EU-000.D</t>
  </si>
  <si>
    <t>Total electricity generated, % by major energy source, % in regulated markets</t>
  </si>
  <si>
    <t>IF-EU-000.E</t>
  </si>
  <si>
    <t>Total wholesale electricity purchased</t>
  </si>
  <si>
    <t>RR-ST-000.B</t>
  </si>
  <si>
    <t>Total capacity of completed solar energy systems</t>
  </si>
  <si>
    <t>GREENHOUSE GAS (GHG) EMISSIONS</t>
  </si>
  <si>
    <t>EM-MD-110a.1 IF-EU-110a.1</t>
  </si>
  <si>
    <t>1) Gross global Scope 1 emissions, percentage covered under (2) emissions- limiting regulations, and (3) emissions- reporting regulation</t>
  </si>
  <si>
    <t>IF-EU-110a.2</t>
  </si>
  <si>
    <t>Greenhouse gas (GHG) emissions associated with power deliveries</t>
  </si>
  <si>
    <t>EM-MD-110a.2 IF-EU-110a.3</t>
  </si>
  <si>
    <t>Discussion of long-term and short-term strategy or plan to manage Scope 1 emissions, emissions reduction targets, and an analysis of performance against those targets</t>
  </si>
  <si>
    <t>ENERGY</t>
  </si>
  <si>
    <t>RR-ST-130a.1</t>
  </si>
  <si>
    <t>(1) Total energy consumed
(2) percentage grid electricity
(3) percentage renewable</t>
  </si>
  <si>
    <t>APA Climate Transition Plan 2022
APA FY23 Climate Report
APA FY23 Climate Data Book
APA FY24 Climate Report (release September 2024)
APA FY24 Climate Data Book (release September 2024)
Note: Metric scope expanded beyond original SASB Sub Sector(s) assets to reflect all APA asset types and regulatory compliance landscape (inc. environment, health and safety)</t>
  </si>
  <si>
    <t>EM-MD-540a.4</t>
  </si>
  <si>
    <t>Discussion of management systems used to integrate a culture of safety and emergency preparedness throughout the value chain and throughout project lifecycles</t>
  </si>
  <si>
    <t>APA Annual Report 2024 - Infrastructure &amp; Business Intelligence 
APA Website - business continuity, emergency response and crisis management summary (https://www.apa.com.au/about-apa/our-organisation/business-continuity-emergency-response-and-crisis-management-summary/)
Note: Metric scope expanded beyond original SASB Sub Sector(s) assets to reflect management systems that apply to total APA asset portfolio.</t>
  </si>
  <si>
    <t>IF-EU-320a.1 RR-WT-320a.1</t>
  </si>
  <si>
    <t>(1) Total recordable incident rate (TRIR)
(2) fatality rate 
(3) near miss frequency rate (NMFR)</t>
  </si>
  <si>
    <t>IF-GU-540a.4</t>
  </si>
  <si>
    <t>Description of efforts to manage the integrity of gas delivery infrastructure, including risks related to safety and emissions</t>
  </si>
  <si>
    <t>VALUE CHAIN</t>
  </si>
  <si>
    <t>IF-EU-000.A IF-GU-000.A</t>
  </si>
  <si>
    <t>Number of customers served: 
(1) residential
(2) commercial
(3) industrial</t>
  </si>
  <si>
    <t>EM-MD-160a.1</t>
  </si>
  <si>
    <t>Description of environmental management policies and practices for active operations</t>
  </si>
  <si>
    <t>EM-MD-160a.4 RR-ST-150a.2</t>
  </si>
  <si>
    <t>Number and aggregate quantity of reportable spills, quantity recovered</t>
  </si>
  <si>
    <t>EM-MD-160a.2</t>
  </si>
  <si>
    <t>Percentage of land owned, leased, and/or operated within areas of protected conservation status or endangered
species habitat</t>
  </si>
  <si>
    <t>EM-MD-160a.3</t>
  </si>
  <si>
    <t>Terrestrial acreage disturbed, percentage of impacted area restored</t>
  </si>
  <si>
    <t>IF-EU-140a.3 RR-ST-140a.2</t>
  </si>
  <si>
    <t>Description of water management risks and discussion of strategies and practices to mitigate those risks</t>
  </si>
  <si>
    <t>IF-EU-140a.1</t>
  </si>
  <si>
    <t>(1) Total water withdrawn
(2) Total water consumed
percentage of each in regions with High or Extremely High Baseline Water Stress</t>
  </si>
  <si>
    <t>RR-ST-150a.1</t>
  </si>
  <si>
    <t>Amount of hazardous waste generated, percentage recycled</t>
  </si>
  <si>
    <t>AIR EMISSIONS</t>
  </si>
  <si>
    <t>IF-EU-120a.1 EM-MD-120a.1</t>
  </si>
  <si>
    <t>Air emissions of the following pollutants:
(1) NOx (excluding N2O), (2) SOx, (3)
particulate matter (PM10  ), (4) lead (Pb), and  (5) mercury (Hg)</t>
  </si>
  <si>
    <t>FY24</t>
  </si>
  <si>
    <t>Column2</t>
  </si>
  <si>
    <t>Column3</t>
  </si>
  <si>
    <t>Column4</t>
  </si>
  <si>
    <t>Column5</t>
  </si>
  <si>
    <t>Column6</t>
  </si>
  <si>
    <t>FY23</t>
  </si>
  <si>
    <t>FY22</t>
  </si>
  <si>
    <t>Column7</t>
  </si>
  <si>
    <t>Column8</t>
  </si>
  <si>
    <t>Column9</t>
  </si>
  <si>
    <t>Column10</t>
  </si>
  <si>
    <t>Column11</t>
  </si>
  <si>
    <t>FY21</t>
  </si>
  <si>
    <t>Column12</t>
  </si>
  <si>
    <t>Column13</t>
  </si>
  <si>
    <t>Column14</t>
  </si>
  <si>
    <t>Column15</t>
  </si>
  <si>
    <t>Column16</t>
  </si>
  <si>
    <t>Year-end 30 June</t>
  </si>
  <si>
    <t>Gender (%)</t>
  </si>
  <si>
    <t>Age group (%)</t>
  </si>
  <si>
    <t>Identify as Indigenous¹ (%)</t>
  </si>
  <si>
    <t>&lt;30 years</t>
  </si>
  <si>
    <t>30-49 years</t>
  </si>
  <si>
    <t>&gt;50 years</t>
  </si>
  <si>
    <t>Diversity breakdown</t>
  </si>
  <si>
    <t>405-1, 405-2</t>
  </si>
  <si>
    <t>&lt;1</t>
  </si>
  <si>
    <t>Senior leaders</t>
  </si>
  <si>
    <t xml:space="preserve">Other employees </t>
  </si>
  <si>
    <t>Divisional diversity</t>
  </si>
  <si>
    <t>Operational Divisions</t>
  </si>
  <si>
    <t xml:space="preserve">Corporate Divisions </t>
  </si>
  <si>
    <t>Gender Targets Action Plan (GTAP)</t>
  </si>
  <si>
    <t xml:space="preserve">GRI </t>
  </si>
  <si>
    <t>2025 Target</t>
  </si>
  <si>
    <t>FY20</t>
  </si>
  <si>
    <t>M</t>
  </si>
  <si>
    <t>40/40/20</t>
  </si>
  <si>
    <t>Representation of Women</t>
  </si>
  <si>
    <t xml:space="preserve">Total employee representation of women </t>
  </si>
  <si>
    <t xml:space="preserve">Senior leader representation of women </t>
  </si>
  <si>
    <t xml:space="preserve">Talent pipeline representation of women </t>
  </si>
  <si>
    <t xml:space="preserve">Extended leadership representation of women </t>
  </si>
  <si>
    <t>Employment Diversity</t>
  </si>
  <si>
    <t>Diversity of total workforce employment</t>
  </si>
  <si>
    <t>Total contingent worker</t>
  </si>
  <si>
    <t>Diversity of total employees by employment type</t>
  </si>
  <si>
    <t>Permanent full time</t>
  </si>
  <si>
    <t>Permanent part time</t>
  </si>
  <si>
    <t>Fixed-term full time</t>
  </si>
  <si>
    <t>Fixed-term part time</t>
  </si>
  <si>
    <t>Casual employees</t>
  </si>
  <si>
    <t xml:space="preserve"> Under 30</t>
  </si>
  <si>
    <t xml:space="preserve"> 30-49 years</t>
  </si>
  <si>
    <t xml:space="preserve"> 50+ years</t>
  </si>
  <si>
    <t>New Employment</t>
  </si>
  <si>
    <t xml:space="preserve">New employee hires </t>
  </si>
  <si>
    <t>Total new employee hires</t>
  </si>
  <si>
    <t>New employee hires by age</t>
  </si>
  <si>
    <t>New employee hires by division</t>
  </si>
  <si>
    <t>Employee Turnover</t>
  </si>
  <si>
    <t>Voluntary employee turnover</t>
  </si>
  <si>
    <t>Labour / Industrial Relations</t>
  </si>
  <si>
    <t>Year on Year Trend</t>
  </si>
  <si>
    <t>% of total employees covered by collective bargaining agreements</t>
  </si>
  <si>
    <t>Number of substantiated harmful behaviour grievances:</t>
  </si>
  <si>
    <t xml:space="preserve">       Harassment (including sexual harassment)</t>
  </si>
  <si>
    <t>not available</t>
  </si>
  <si>
    <t xml:space="preserve">       Discrimination</t>
  </si>
  <si>
    <t xml:space="preserve">       Bullying</t>
  </si>
  <si>
    <t>Note- The metrics for harmful behaviours are disclosed from FY 24, so previous years numbers are not available</t>
  </si>
  <si>
    <t>Employee Benefits</t>
  </si>
  <si>
    <t xml:space="preserve">Total employees that took parental leave </t>
  </si>
  <si>
    <t>Training and Education</t>
  </si>
  <si>
    <t>FY232</t>
  </si>
  <si>
    <t>Total workforce training hours delivered</t>
  </si>
  <si>
    <t>Mandatory APA Compliance Training</t>
  </si>
  <si>
    <t>Role-specific Training</t>
  </si>
  <si>
    <t>Other Training</t>
  </si>
  <si>
    <t>WHS Governance and Compliance</t>
  </si>
  <si>
    <t>% workers and contractors covered by a WHS system</t>
  </si>
  <si>
    <t xml:space="preserve">Safety warning notices received </t>
  </si>
  <si>
    <t>IF-GU-540a.1</t>
  </si>
  <si>
    <t>Safety penalty notices received</t>
  </si>
  <si>
    <t>Process Safety</t>
  </si>
  <si>
    <t>Total Tier 1 incidents¹</t>
  </si>
  <si>
    <t>Total Tier 2 incidents²</t>
  </si>
  <si>
    <t>Grand total process safety incidents</t>
  </si>
  <si>
    <t>Safety Performance</t>
  </si>
  <si>
    <t>Fatalities</t>
  </si>
  <si>
    <t>IF-EU-320a.1 &amp; RR-WT-320a.1</t>
  </si>
  <si>
    <t>Contractors</t>
  </si>
  <si>
    <t>Total Near Miss Reported / per million hours</t>
  </si>
  <si>
    <t>Injury (LTI,MTI, MOTI) count / per million hours</t>
  </si>
  <si>
    <t>TRIFR - Employees</t>
  </si>
  <si>
    <t>Injury (LTI,MITI, MOTI) count / per million hours</t>
  </si>
  <si>
    <t>TRIFR - Contractors</t>
  </si>
  <si>
    <t>Injury (LTI) count /  per million hours</t>
  </si>
  <si>
    <t>LTIFR - Employees</t>
  </si>
  <si>
    <t>LTIFR - Contractors</t>
  </si>
  <si>
    <t>Health Performance</t>
  </si>
  <si>
    <t>Cases of work-related ill health - Employees</t>
  </si>
  <si>
    <t>Cases of work-related ill health - Contractors</t>
  </si>
  <si>
    <t>2. Infrastructure &amp; Business Intelligence</t>
  </si>
  <si>
    <t>IT / OT Incidents</t>
  </si>
  <si>
    <t>Environmental</t>
  </si>
  <si>
    <t>Safety</t>
  </si>
  <si>
    <t>Membership of Federal Labor Business Forum</t>
  </si>
  <si>
    <t>-</t>
  </si>
  <si>
    <t>Total Contributions</t>
  </si>
  <si>
    <t>Total number of reports</t>
  </si>
  <si>
    <t>Reports in Progress</t>
  </si>
  <si>
    <t>Reports partially or fully substantiated</t>
  </si>
  <si>
    <t xml:space="preserve">Reports unsubstantiated or not related to reportable conduct </t>
  </si>
  <si>
    <t>Installed power generation capacity¹</t>
  </si>
  <si>
    <t>Total gas generation capacity</t>
  </si>
  <si>
    <t>Diamantina Power Station</t>
  </si>
  <si>
    <t>Leichardt Power Station</t>
  </si>
  <si>
    <t>X41²</t>
  </si>
  <si>
    <t>Total diesel generation capacity</t>
  </si>
  <si>
    <t>Total solar generation capacity</t>
  </si>
  <si>
    <t>Emu Downs Solar Farm</t>
  </si>
  <si>
    <t>RR-ST-000.B
RR-ST-000.C</t>
  </si>
  <si>
    <t>Badgingarra Solar Farm</t>
  </si>
  <si>
    <t>Darling Downs Solar Farm</t>
  </si>
  <si>
    <t>Gruyere Solar Farm²</t>
  </si>
  <si>
    <t>Dugald River Solar Farm</t>
  </si>
  <si>
    <t>Total wind generation capacity</t>
  </si>
  <si>
    <t>North Brown Hill Wind Farm²</t>
  </si>
  <si>
    <t>Emu Downs Wind Farm</t>
  </si>
  <si>
    <t>Badgingarra Wind Farm</t>
  </si>
  <si>
    <t>Grand total installed power generation capacity</t>
  </si>
  <si>
    <t>% installed power generation capacity</t>
  </si>
  <si>
    <t>Gas power generation portfolio share</t>
  </si>
  <si>
    <t>Solar power generation portfolio share</t>
  </si>
  <si>
    <t>Wind power generation portfolio share</t>
  </si>
  <si>
    <t>Total renewable power generation portfolio share</t>
  </si>
  <si>
    <t>Gruyere Battery</t>
  </si>
  <si>
    <t>MW / MWh</t>
  </si>
  <si>
    <t>4 / 4</t>
  </si>
  <si>
    <t>Newman Battery</t>
  </si>
  <si>
    <t>35/11.4</t>
  </si>
  <si>
    <t>Energy infrastructure</t>
  </si>
  <si>
    <t>Total natural gas delivered</t>
  </si>
  <si>
    <t>EM-MD-000.A
IF-GU-000.B</t>
  </si>
  <si>
    <t xml:space="preserve">Gas transmission pipelines </t>
  </si>
  <si>
    <t xml:space="preserve">Gas distribution pipelines </t>
  </si>
  <si>
    <t>Asset Integrity</t>
  </si>
  <si>
    <t>EM-MD-540a.2
IF-GU-540a.3</t>
  </si>
  <si>
    <t>Gas transmission division customers</t>
  </si>
  <si>
    <t>IF-EU-000.A &amp; IF-GU-000.A</t>
  </si>
  <si>
    <t>Power assets division customers</t>
  </si>
  <si>
    <t>Asset management division (Networks) customers</t>
  </si>
  <si>
    <t>Unit</t>
  </si>
  <si>
    <t>Assurance</t>
  </si>
  <si>
    <t>Waste disposed to landfill (tonnes)</t>
  </si>
  <si>
    <t>Waste diverted from landfill (tonnes)</t>
  </si>
  <si>
    <t xml:space="preserve"> </t>
  </si>
  <si>
    <t xml:space="preserve">Air Emissions </t>
  </si>
  <si>
    <t xml:space="preserve">Nitrogen oxide (NOX) emissions </t>
  </si>
  <si>
    <t>IF-EU-120a.1 &amp; EM-MD-120a.1</t>
  </si>
  <si>
    <t>Oxides of sulfur (SOX) emissions</t>
  </si>
  <si>
    <t>Volatile organic compounds (VOC) emissions</t>
  </si>
  <si>
    <t>Hazardous air pollutant (HAP) emissions</t>
  </si>
  <si>
    <t>Total hazardous air pollutant (HAP) emissions</t>
  </si>
  <si>
    <t>Particulate matter (PM) emissions</t>
  </si>
  <si>
    <t>Persistent organic pollutant (POP) emissions</t>
  </si>
  <si>
    <t>Lead emissions</t>
  </si>
  <si>
    <t>Total Lead emissions</t>
  </si>
  <si>
    <t>Mercury (Hg) emissions</t>
  </si>
  <si>
    <t>Total Mercury (Hg) emissions</t>
  </si>
  <si>
    <t>Environment incidents</t>
  </si>
  <si>
    <t>EM-MD-540a.1</t>
  </si>
  <si>
    <t>Reportable water incidents</t>
  </si>
  <si>
    <t>EM-MD-160a.4 &amp; RR-ST-150a.2</t>
  </si>
  <si>
    <t>Total LCP interactions conducted</t>
  </si>
  <si>
    <t>Social Investment</t>
  </si>
  <si>
    <t>Total social investment</t>
  </si>
  <si>
    <t>Economic Contribution</t>
  </si>
  <si>
    <t>Economic value distributed¹</t>
  </si>
  <si>
    <t>Operating costs</t>
  </si>
  <si>
    <t>Payments to employees</t>
  </si>
  <si>
    <t>Payments to suppliers</t>
  </si>
  <si>
    <t>Payments to providers of capital</t>
  </si>
  <si>
    <t xml:space="preserve">Payments to government </t>
  </si>
  <si>
    <t xml:space="preserve">Total economic value generated and distributed </t>
  </si>
  <si>
    <t>Government Assistance</t>
  </si>
  <si>
    <t>Fuel Tax Credits</t>
  </si>
  <si>
    <t>Subsidies</t>
  </si>
  <si>
    <t>Research and development claim</t>
  </si>
  <si>
    <t>ARENA grant</t>
  </si>
  <si>
    <t>Total monetary value of financial assistance received from any government</t>
  </si>
  <si>
    <t>Government Ownership</t>
  </si>
  <si>
    <t>5. Social Licence</t>
  </si>
  <si>
    <t>First Nations Spend</t>
  </si>
  <si>
    <t>Effective Date for all measures is as at 30 June 2024
The “% identify as Indigenous” measure relies on voluntary information. 
This measure represents those APA employees who have voluntarily self-identified to APA that they are an Aboriginal and/or Torres Strait Islander person.</t>
  </si>
  <si>
    <t>Membership of Liberal Party of Australia - Australian Business Network</t>
  </si>
  <si>
    <r>
      <rPr>
        <sz val="10"/>
        <color rgb="FF000000"/>
        <rFont val="Arial"/>
        <family val="2"/>
        <scheme val="minor"/>
      </rPr>
      <t xml:space="preserve">2-2 Entities included in the organization’s sustainability reporting
The organization shall:
a. list all its entities included in its sustainability reporting;
</t>
    </r>
    <r>
      <rPr>
        <sz val="10"/>
        <rFont val="Arial"/>
        <family val="2"/>
        <scheme val="minor"/>
      </rPr>
      <t xml:space="preserve">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</si>
  <si>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r>
      <t xml:space="preserve">APA Website – Working at APA
</t>
    </r>
    <r>
      <rPr>
        <u/>
        <sz val="10"/>
        <rFont val="Arial"/>
        <family val="2"/>
        <scheme val="minor"/>
      </rPr>
      <t>https://www.apa.com.au/careers/working-at-apa/</t>
    </r>
  </si>
  <si>
    <r>
      <rPr>
        <b/>
        <sz val="10"/>
        <color theme="1"/>
        <rFont val="Arial"/>
        <family val="2"/>
        <scheme val="minor"/>
      </rPr>
      <t xml:space="preserve">Extractives &amp; Minerals Processing Sector - </t>
    </r>
    <r>
      <rPr>
        <sz val="10"/>
        <color theme="1"/>
        <rFont val="Arial"/>
        <family val="2"/>
        <scheme val="minor"/>
      </rPr>
      <t>Oil &amp; Gas (Midstream)</t>
    </r>
  </si>
  <si>
    <r>
      <t xml:space="preserve">APA Annual Report 2024
- Infrastructure &amp; Business Intelligence
APA FY24 Sustainability Data Book -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</si>
  <si>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rPr>
        <b/>
        <sz val="10"/>
        <color theme="1"/>
        <rFont val="Arial"/>
        <family val="2"/>
        <scheme val="minor"/>
      </rPr>
      <t xml:space="preserve">Infrastructure - </t>
    </r>
    <r>
      <rPr>
        <sz val="10"/>
        <color theme="1"/>
        <rFont val="Arial"/>
        <family val="2"/>
        <scheme val="minor"/>
      </rPr>
      <t xml:space="preserve">Gas Utilities &amp; Distributors
</t>
    </r>
    <r>
      <rPr>
        <b/>
        <sz val="10"/>
        <color theme="1"/>
        <rFont val="Arial"/>
        <family val="2"/>
        <scheme val="minor"/>
      </rPr>
      <t xml:space="preserve">
Extractives &amp; Minerals Processing Sector - </t>
    </r>
    <r>
      <rPr>
        <sz val="10"/>
        <color theme="1"/>
        <rFont val="Arial"/>
        <family val="2"/>
        <scheme val="minor"/>
      </rPr>
      <t>Oil &amp; Gas (Midstream)</t>
    </r>
  </si>
  <si>
    <r>
      <t xml:space="preserve">Metric partially disclosed
APA FY24 Sustainability Data Book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</si>
  <si>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rPr>
        <b/>
        <sz val="10"/>
        <color theme="1"/>
        <rFont val="Arial"/>
        <family val="2"/>
        <scheme val="minor"/>
      </rPr>
      <t xml:space="preserve">Infrastructure - </t>
    </r>
    <r>
      <rPr>
        <sz val="10"/>
        <color theme="1"/>
        <rFont val="Arial"/>
        <family val="2"/>
        <scheme val="minor"/>
      </rPr>
      <t>Electric Utilities &amp; Power Generators</t>
    </r>
  </si>
  <si>
    <r>
      <t xml:space="preserve">Metric partially disclosed
APA FY23 Sustainability Data Book 
- (Environment)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</si>
  <si>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rPr>
        <b/>
        <sz val="10"/>
        <color theme="1"/>
        <rFont val="Arial"/>
        <family val="2"/>
        <scheme val="minor"/>
      </rPr>
      <t xml:space="preserve">Infrastructure - </t>
    </r>
    <r>
      <rPr>
        <sz val="10"/>
        <color theme="1"/>
        <rFont val="Arial"/>
        <family val="2"/>
        <scheme val="minor"/>
      </rPr>
      <t>Gas Utilities &amp; Distributors</t>
    </r>
  </si>
  <si>
    <r>
      <rPr>
        <b/>
        <sz val="10"/>
        <color theme="1"/>
        <rFont val="Arial"/>
        <family val="2"/>
        <scheme val="minor"/>
      </rPr>
      <t xml:space="preserve">Extractives &amp; Minerals Processing Sector - </t>
    </r>
    <r>
      <rPr>
        <sz val="10"/>
        <color theme="1"/>
        <rFont val="Arial"/>
        <family val="2"/>
        <scheme val="minor"/>
      </rPr>
      <t xml:space="preserve">Oil &amp; Gas (Midstream) 
</t>
    </r>
    <r>
      <rPr>
        <b/>
        <sz val="10"/>
        <color theme="1"/>
        <rFont val="Arial"/>
        <family val="2"/>
        <scheme val="minor"/>
      </rPr>
      <t xml:space="preserve">
Infrastructure - </t>
    </r>
    <r>
      <rPr>
        <sz val="10"/>
        <color theme="1"/>
        <rFont val="Arial"/>
        <family val="2"/>
        <scheme val="minor"/>
      </rPr>
      <t>Gas Utilities &amp; Distributors</t>
    </r>
  </si>
  <si>
    <r>
      <t xml:space="preserve">Metric partially disclosed
APA FY24 Sustainability Data Book -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</si>
  <si>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t xml:space="preserve">APA FY24 Sustainability Data Book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</si>
  <si>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t xml:space="preserve">Metric partially disclosed
APA Annual Report 2024
</t>
    </r>
    <r>
      <rPr>
        <i/>
        <sz val="10"/>
        <color theme="1"/>
        <rFont val="Arial"/>
        <family val="2"/>
        <scheme val="minor"/>
      </rPr>
      <t>Note: Metric scope expanded beyond original SASB Sub Sector(s) assets to reflect all APA asset types and regulatory compliance landscape (inc. environment, health and safety)</t>
    </r>
  </si>
  <si>
    <r>
      <rPr>
        <b/>
        <sz val="10"/>
        <color theme="1"/>
        <rFont val="Arial"/>
        <family val="2"/>
        <scheme val="minor"/>
      </rPr>
      <t xml:space="preserve">Renewable Resources &amp; Alternative Energy </t>
    </r>
    <r>
      <rPr>
        <sz val="10"/>
        <color theme="1"/>
        <rFont val="Arial"/>
        <family val="2"/>
        <scheme val="minor"/>
      </rPr>
      <t>- Solar Technology &amp; Project Developers</t>
    </r>
  </si>
  <si>
    <r>
      <t xml:space="preserve">APA FY24 Sustainability Data Book - ( Infrastructure &amp; Business Intelligence)
</t>
    </r>
    <r>
      <rPr>
        <i/>
        <sz val="10"/>
        <color theme="1"/>
        <rFont val="Arial"/>
        <family val="2"/>
        <scheme val="minor"/>
      </rPr>
      <t>Note: Metric scope expanded beyond original SASB Sub Sector(s) assets to reflect all APA asset types and regulatory compliance landscape (inc. environment, health and safety)</t>
    </r>
  </si>
  <si>
    <r>
      <rPr>
        <b/>
        <sz val="10"/>
        <color theme="1"/>
        <rFont val="Arial"/>
        <family val="2"/>
        <scheme val="minor"/>
      </rPr>
      <t xml:space="preserve">Extractives &amp; Minerals Processing Sector - </t>
    </r>
    <r>
      <rPr>
        <sz val="10"/>
        <color theme="1"/>
        <rFont val="Arial"/>
        <family val="2"/>
        <scheme val="minor"/>
      </rPr>
      <t xml:space="preserve">Oil &amp; Gas (Midstream) 
</t>
    </r>
    <r>
      <rPr>
        <b/>
        <sz val="10"/>
        <color theme="1"/>
        <rFont val="Arial"/>
        <family val="2"/>
        <scheme val="minor"/>
      </rPr>
      <t xml:space="preserve">
Infrastructure - </t>
    </r>
    <r>
      <rPr>
        <sz val="10"/>
        <color theme="1"/>
        <rFont val="Arial"/>
        <family val="2"/>
        <scheme val="minor"/>
      </rPr>
      <t>Electric Utilities &amp; Power Generators</t>
    </r>
  </si>
  <si>
    <r>
      <t xml:space="preserve">APA Climate Transition Plan 2022
APA FY23 Climate Report
APA FY23 Climate Data Book
APA FY24 Climate Report (release September 2024)
APA FY24 Climate Data Book (release September 2024)
</t>
    </r>
    <r>
      <rPr>
        <i/>
        <sz val="10"/>
        <color theme="1"/>
        <rFont val="Arial"/>
        <family val="2"/>
        <scheme val="minor"/>
      </rPr>
      <t>Note: Metric scope expanded beyond original SASB Sub Sector(s) assets to reflect all APA asset types and regulatory compliance landscape (inc. environment, health and safety)</t>
    </r>
  </si>
  <si>
    <r>
      <t xml:space="preserve">APA Climate Transition Plan 2022
APA FY23 Climate Report
APA FY24 Climate Report (release September 2024)
</t>
    </r>
    <r>
      <rPr>
        <i/>
        <sz val="10"/>
        <color theme="1"/>
        <rFont val="Arial"/>
        <family val="2"/>
        <scheme val="minor"/>
      </rPr>
      <t>Note: Metric scope expanded beyond original SASB Sub Sector(s) assets to reflect climate strategy applicable to total APA asset portfolio.</t>
    </r>
  </si>
  <si>
    <r>
      <rPr>
        <b/>
        <sz val="10"/>
        <color theme="1"/>
        <rFont val="Arial"/>
        <family val="2"/>
        <scheme val="minor"/>
      </rPr>
      <t xml:space="preserve">Infrastructure - </t>
    </r>
    <r>
      <rPr>
        <sz val="10"/>
        <color theme="1"/>
        <rFont val="Arial"/>
        <family val="2"/>
        <scheme val="minor"/>
      </rPr>
      <t xml:space="preserve">Electric Utilities &amp; Power Generators
</t>
    </r>
    <r>
      <rPr>
        <b/>
        <sz val="10"/>
        <color theme="1"/>
        <rFont val="Arial"/>
        <family val="2"/>
        <scheme val="minor"/>
      </rPr>
      <t xml:space="preserve">
Renewable Resources &amp; Alternative Energy </t>
    </r>
    <r>
      <rPr>
        <sz val="10"/>
        <color theme="1"/>
        <rFont val="Arial"/>
        <family val="2"/>
        <scheme val="minor"/>
      </rPr>
      <t>- Wind Technology &amp; Project Developers</t>
    </r>
  </si>
  <si>
    <r>
      <t xml:space="preserve">APA Annual Report 2024 - Infrastructure &amp; Business Intelligence
</t>
    </r>
    <r>
      <rPr>
        <i/>
        <sz val="10"/>
        <color theme="1"/>
        <rFont val="Arial"/>
        <family val="2"/>
        <scheme val="minor"/>
      </rPr>
      <t>Note: Metric scope expanded beyond original SASB Sub Sector(s) assets
to reflect infrastructure process safety and integrity efforts across total APA asset portfolio.</t>
    </r>
  </si>
  <si>
    <r>
      <rPr>
        <b/>
        <sz val="10"/>
        <color theme="1"/>
        <rFont val="Arial"/>
        <family val="2"/>
        <scheme val="minor"/>
      </rPr>
      <t xml:space="preserve">Infrastructure - </t>
    </r>
    <r>
      <rPr>
        <sz val="10"/>
        <color theme="1"/>
        <rFont val="Arial"/>
        <family val="2"/>
        <scheme val="minor"/>
      </rPr>
      <t>Electric Utilities &amp; Power Generators; Gas Utilities &amp; Distributors</t>
    </r>
  </si>
  <si>
    <r>
      <t xml:space="preserve">Metric partially disclosed
APA Annual Report 2024 - Our Customers &amp; Partners
APA FY24 Sustainability Data Book - (Customers &amp; Partners)
</t>
    </r>
    <r>
      <rPr>
        <i/>
        <sz val="10"/>
        <color theme="1"/>
        <rFont val="Arial"/>
        <family val="2"/>
        <scheme val="minor"/>
      </rPr>
      <t>Note: Metric has been allocated by APA division customers (excluding customers of assets currently under construction by the Infrastructure Development division).</t>
    </r>
  </si>
  <si>
    <r>
      <rPr>
        <b/>
        <sz val="10"/>
        <color theme="1"/>
        <rFont val="Arial"/>
        <family val="2"/>
        <scheme val="minor"/>
      </rPr>
      <t xml:space="preserve">Extractives &amp; Minerals Processing Sector - </t>
    </r>
    <r>
      <rPr>
        <sz val="10"/>
        <color theme="1"/>
        <rFont val="Arial"/>
        <family val="2"/>
        <scheme val="minor"/>
      </rPr>
      <t xml:space="preserve">Oil &amp; Gas (Midstream) 
</t>
    </r>
    <r>
      <rPr>
        <b/>
        <sz val="10"/>
        <color theme="1"/>
        <rFont val="Arial"/>
        <family val="2"/>
        <scheme val="minor"/>
      </rPr>
      <t xml:space="preserve">
Renewable Resources &amp; Alternative Energy </t>
    </r>
    <r>
      <rPr>
        <sz val="10"/>
        <color theme="1"/>
        <rFont val="Arial"/>
        <family val="2"/>
        <scheme val="minor"/>
      </rPr>
      <t>- Solar Technology &amp; Project Developers</t>
    </r>
  </si>
  <si>
    <r>
      <t xml:space="preserve">Metric partially disclosed
APA FY23 Sustainability Data Book - (Environment)
</t>
    </r>
    <r>
      <rPr>
        <i/>
        <sz val="10"/>
        <color theme="1"/>
        <rFont val="Arial"/>
        <family val="2"/>
        <scheme val="minor"/>
      </rPr>
      <t>Note: Metric scope expanded beyond original SASB Sub Sector(s) assets to reflect reportable spill incidents on total APA asset portfolio. Omission: spills in Artic not relevant to APA business (EM-MD-160a.4 measure)</t>
    </r>
  </si>
  <si>
    <r>
      <rPr>
        <b/>
        <sz val="10"/>
        <color theme="1"/>
        <rFont val="Arial"/>
        <family val="2"/>
        <scheme val="minor"/>
      </rPr>
      <t xml:space="preserve">Infrastructure - </t>
    </r>
    <r>
      <rPr>
        <sz val="10"/>
        <color theme="1"/>
        <rFont val="Arial"/>
        <family val="2"/>
        <scheme val="minor"/>
      </rPr>
      <t xml:space="preserve">Electric Utilities &amp; Power Generators
</t>
    </r>
    <r>
      <rPr>
        <b/>
        <sz val="10"/>
        <color theme="1"/>
        <rFont val="Arial"/>
        <family val="2"/>
        <scheme val="minor"/>
      </rPr>
      <t xml:space="preserve">
Renewable Resources &amp; Alternative Energy </t>
    </r>
    <r>
      <rPr>
        <sz val="10"/>
        <color theme="1"/>
        <rFont val="Arial"/>
        <family val="2"/>
        <scheme val="minor"/>
      </rPr>
      <t>- Solar Technology &amp; Project Developers</t>
    </r>
  </si>
  <si>
    <r>
      <t xml:space="preserve">APA FY24 Sustainability Data Book - (Environment)
</t>
    </r>
    <r>
      <rPr>
        <i/>
        <sz val="10"/>
        <color theme="1"/>
        <rFont val="Arial"/>
        <family val="2"/>
        <scheme val="minor"/>
      </rPr>
      <t>Note: Original SASB Sub Sector(s) metric scopes have been aggregated to reflect total APA asset portfolio than specific energy asset-types.</t>
    </r>
  </si>
  <si>
    <r>
      <rPr>
        <b/>
        <sz val="10"/>
        <color theme="1"/>
        <rFont val="Arial"/>
        <family val="2"/>
        <scheme val="minor"/>
      </rPr>
      <t xml:space="preserve">Infrastructure - </t>
    </r>
    <r>
      <rPr>
        <sz val="10"/>
        <color theme="1"/>
        <rFont val="Arial"/>
        <family val="2"/>
        <scheme val="minor"/>
      </rPr>
      <t xml:space="preserve">Electric Utilities &amp; Power Generators
</t>
    </r>
    <r>
      <rPr>
        <b/>
        <sz val="10"/>
        <color theme="1"/>
        <rFont val="Arial"/>
        <family val="2"/>
        <scheme val="minor"/>
      </rPr>
      <t xml:space="preserve">
Extractives &amp; Minerals Processing Sector - </t>
    </r>
    <r>
      <rPr>
        <sz val="10"/>
        <color theme="1"/>
        <rFont val="Arial"/>
        <family val="2"/>
        <scheme val="minor"/>
      </rPr>
      <t>Oil &amp; Gas (Midstream)</t>
    </r>
  </si>
  <si>
    <r>
      <t>All employees</t>
    </r>
    <r>
      <rPr>
        <vertAlign val="superscript"/>
        <sz val="8.5"/>
        <color theme="1"/>
        <rFont val="Arial"/>
        <family val="2"/>
        <scheme val="minor"/>
      </rPr>
      <t>3</t>
    </r>
  </si>
  <si>
    <r>
      <t>Executive Leadership Team (ELT)</t>
    </r>
    <r>
      <rPr>
        <vertAlign val="superscript"/>
        <sz val="8.5"/>
        <color theme="1"/>
        <rFont val="Arial"/>
        <family val="2"/>
        <scheme val="minor"/>
      </rPr>
      <t>2</t>
    </r>
  </si>
  <si>
    <r>
      <rPr>
        <vertAlign val="superscript"/>
        <sz val="8"/>
        <color theme="1"/>
        <rFont val="Arial"/>
        <family val="2"/>
        <scheme val="minor"/>
      </rPr>
      <t>1</t>
    </r>
    <r>
      <rPr>
        <sz val="8"/>
        <color theme="1"/>
        <rFont val="Arial"/>
        <family val="2"/>
        <scheme val="minor"/>
      </rPr>
      <t xml:space="preserve"> The “% Identify as Indigenous” measure relies on voluntary information. This measure represents APA employees who have voluntarily self-identified to APA that they are an Aboriginal and/or Torres Strait Islander person.</t>
    </r>
  </si>
  <si>
    <r>
      <rPr>
        <vertAlign val="superscript"/>
        <sz val="8"/>
        <color theme="1"/>
        <rFont val="Arial"/>
        <family val="2"/>
        <scheme val="minor"/>
      </rPr>
      <t xml:space="preserve">2 </t>
    </r>
    <r>
      <rPr>
        <sz val="8"/>
        <color theme="1"/>
        <rFont val="Arial"/>
        <family val="2"/>
        <scheme val="minor"/>
      </rPr>
      <t>Executive Leadership Team (ELT) - portion of employees aligned to WGEA Management Category: Key Management Personnel / Head of Business; Key Management Personnel and internationally based ELT members (Excludes CEO).</t>
    </r>
  </si>
  <si>
    <r>
      <rPr>
        <vertAlign val="superscript"/>
        <sz val="8"/>
        <color theme="1"/>
        <rFont val="Arial"/>
        <family val="2"/>
        <scheme val="minor"/>
      </rPr>
      <t>3</t>
    </r>
    <r>
      <rPr>
        <sz val="8"/>
        <color theme="1"/>
        <rFont val="Arial"/>
        <family val="2"/>
        <scheme val="minor"/>
      </rPr>
      <t xml:space="preserve">  In FY24, 1 employee and 3 contingent workers identify as gender non-binary. </t>
    </r>
  </si>
  <si>
    <r>
      <t>FY24</t>
    </r>
    <r>
      <rPr>
        <b/>
        <vertAlign val="superscript"/>
        <sz val="11"/>
        <rFont val="Arial"/>
        <family val="2"/>
        <scheme val="minor"/>
      </rPr>
      <t>1</t>
    </r>
  </si>
  <si>
    <r>
      <t>Compliance</t>
    </r>
    <r>
      <rPr>
        <b/>
        <vertAlign val="superscript"/>
        <sz val="8.5"/>
        <rFont val="Arial"/>
        <family val="2"/>
        <scheme val="minor"/>
      </rPr>
      <t>1</t>
    </r>
  </si>
  <si>
    <r>
      <rPr>
        <vertAlign val="superscript"/>
        <sz val="8"/>
        <color theme="1"/>
        <rFont val="Arial"/>
        <family val="2"/>
        <scheme val="minor"/>
      </rPr>
      <t>1</t>
    </r>
    <r>
      <rPr>
        <sz val="8"/>
        <color theme="1"/>
        <rFont val="Arial"/>
        <family val="2"/>
        <scheme val="minor"/>
      </rPr>
      <t>The two improvement notices were issued by Workcover Victoria in relation to the operation and maintenance of the Fire Protection System at APA’s Dandenong Liquefied Natural Gas (DLNG) facility, following a site inspection in January 2024. All corrective actions stipulated by each improvement notice have either been completed or are on track for completion by their respective due dates.</t>
    </r>
  </si>
  <si>
    <r>
      <t>Total priority 1 cybersecurity incidents</t>
    </r>
    <r>
      <rPr>
        <vertAlign val="superscript"/>
        <sz val="8.5"/>
        <color theme="1"/>
        <rFont val="Arial"/>
        <family val="2"/>
        <scheme val="minor"/>
      </rPr>
      <t>1</t>
    </r>
  </si>
  <si>
    <r>
      <t>Monetary losses</t>
    </r>
    <r>
      <rPr>
        <b/>
        <vertAlign val="superscript"/>
        <sz val="8.5"/>
        <rFont val="Arial"/>
        <family val="2"/>
        <scheme val="minor"/>
      </rPr>
      <t>2</t>
    </r>
  </si>
  <si>
    <r>
      <rPr>
        <vertAlign val="superscript"/>
        <sz val="8"/>
        <color theme="1"/>
        <rFont val="Arial"/>
        <family val="2"/>
        <scheme val="minor"/>
      </rPr>
      <t xml:space="preserve">1 </t>
    </r>
    <r>
      <rPr>
        <sz val="8"/>
        <color theme="1"/>
        <rFont val="Arial"/>
        <family val="2"/>
        <scheme val="minor"/>
      </rPr>
      <t xml:space="preserve">Priority 1 cybersecurity Incidents defined as any incident featuring high attack sophistication and/or targeting systems with high cybersecurity criticality.  </t>
    </r>
  </si>
  <si>
    <r>
      <rPr>
        <vertAlign val="superscript"/>
        <sz val="8"/>
        <color theme="1"/>
        <rFont val="Arial"/>
        <family val="2"/>
        <scheme val="minor"/>
      </rPr>
      <t xml:space="preserve">2 </t>
    </r>
    <r>
      <rPr>
        <sz val="8"/>
        <color theme="1"/>
        <rFont val="Arial"/>
        <family val="2"/>
        <scheme val="minor"/>
      </rPr>
      <t>Monetary losses are the total of $AUD paid in relation to Environmental and Safety penalty notices received from regulatory bodies in all jurisdictions.</t>
    </r>
  </si>
  <si>
    <r>
      <t>Daandine Power Station</t>
    </r>
    <r>
      <rPr>
        <vertAlign val="superscript"/>
        <sz val="8.5"/>
        <rFont val="Arial"/>
        <family val="2"/>
        <scheme val="minor"/>
      </rPr>
      <t>5</t>
    </r>
  </si>
  <si>
    <r>
      <t>Gruyere Power Station</t>
    </r>
    <r>
      <rPr>
        <vertAlign val="superscript"/>
        <sz val="8.5"/>
        <color rgb="FF000000"/>
        <rFont val="Arial"/>
        <family val="2"/>
        <scheme val="minor"/>
      </rPr>
      <t>3</t>
    </r>
  </si>
  <si>
    <r>
      <t xml:space="preserve">47 </t>
    </r>
    <r>
      <rPr>
        <vertAlign val="superscript"/>
        <sz val="8.5"/>
        <color rgb="FF000000"/>
        <rFont val="Arial"/>
        <family val="2"/>
        <scheme val="minor"/>
      </rPr>
      <t>3</t>
    </r>
  </si>
  <si>
    <r>
      <t>Thompson Power Station</t>
    </r>
    <r>
      <rPr>
        <sz val="8.5"/>
        <color rgb="FFFF0000"/>
        <rFont val="Arial"/>
        <family val="2"/>
        <scheme val="minor"/>
      </rPr>
      <t xml:space="preserve"> </t>
    </r>
  </si>
  <si>
    <r>
      <t>Port Headland Power Station</t>
    </r>
    <r>
      <rPr>
        <vertAlign val="superscript"/>
        <sz val="8.5"/>
        <rFont val="Arial"/>
        <family val="2"/>
        <scheme val="minor"/>
      </rPr>
      <t>8</t>
    </r>
  </si>
  <si>
    <r>
      <t>Newman Power Station</t>
    </r>
    <r>
      <rPr>
        <vertAlign val="superscript"/>
        <sz val="8.5"/>
        <rFont val="Arial"/>
        <family val="2"/>
        <scheme val="minor"/>
      </rPr>
      <t>8</t>
    </r>
  </si>
  <si>
    <r>
      <t>Roy Hill Power Station</t>
    </r>
    <r>
      <rPr>
        <vertAlign val="superscript"/>
        <sz val="8.5"/>
        <rFont val="Arial"/>
        <family val="2"/>
        <scheme val="minor"/>
      </rPr>
      <t>6,8</t>
    </r>
  </si>
  <si>
    <r>
      <t>Chichester Solar Farm</t>
    </r>
    <r>
      <rPr>
        <vertAlign val="superscript"/>
        <sz val="8.5"/>
        <rFont val="Arial"/>
        <family val="2"/>
        <scheme val="minor"/>
      </rPr>
      <t>8</t>
    </r>
  </si>
  <si>
    <r>
      <t>Installed Battery Capacity</t>
    </r>
    <r>
      <rPr>
        <b/>
        <vertAlign val="superscript"/>
        <sz val="8.5"/>
        <rFont val="Arial"/>
        <family val="2"/>
        <scheme val="minor"/>
      </rPr>
      <t>7</t>
    </r>
  </si>
  <si>
    <r>
      <t>Total electricity transmission</t>
    </r>
    <r>
      <rPr>
        <b/>
        <vertAlign val="superscript"/>
        <sz val="8.5"/>
        <rFont val="Arial"/>
        <family val="2"/>
        <scheme val="minor"/>
      </rPr>
      <t>4</t>
    </r>
  </si>
  <si>
    <r>
      <rPr>
        <vertAlign val="superscript"/>
        <sz val="8"/>
        <color theme="1"/>
        <rFont val="Arial"/>
        <family val="2"/>
        <scheme val="minor"/>
      </rPr>
      <t>1</t>
    </r>
    <r>
      <rPr>
        <sz val="8"/>
        <color theme="1"/>
        <rFont val="Arial"/>
        <family val="2"/>
        <scheme val="minor"/>
      </rPr>
      <t xml:space="preserve"> Installed Power Generation Capacities are the official name plate generation capacities (as built) for power generation assets.</t>
    </r>
  </si>
  <si>
    <r>
      <rPr>
        <vertAlign val="superscript"/>
        <sz val="8"/>
        <rFont val="Arial"/>
        <family val="2"/>
        <scheme val="minor"/>
      </rPr>
      <t>2</t>
    </r>
    <r>
      <rPr>
        <sz val="8"/>
        <rFont val="Arial"/>
        <family val="2"/>
        <scheme val="minor"/>
      </rPr>
      <t xml:space="preserve"> For the purposes of emissions and energy reporting, APA does not have operational control of X41, Gruyere Power Station, Gruyere Solar Farm and North Brown Hill Wind Farm.</t>
    </r>
  </si>
  <si>
    <r>
      <rPr>
        <vertAlign val="superscript"/>
        <sz val="8"/>
        <color rgb="FF000000"/>
        <rFont val="Arial"/>
        <family val="2"/>
        <scheme val="minor"/>
      </rPr>
      <t>3</t>
    </r>
    <r>
      <rPr>
        <sz val="8"/>
        <color rgb="FF000000"/>
        <rFont val="Arial"/>
        <family val="2"/>
        <scheme val="minor"/>
      </rPr>
      <t xml:space="preserve"> The FY22 gas generation capacity for the Gruyere Power Station has been restated in FY23 due to the installation of a new engine in FY22 as part of staged expansion, omitted in previous year's reporting.</t>
    </r>
  </si>
  <si>
    <r>
      <rPr>
        <vertAlign val="superscript"/>
        <sz val="8"/>
        <color theme="1"/>
        <rFont val="Arial"/>
        <family val="2"/>
        <scheme val="minor"/>
      </rPr>
      <t>4</t>
    </r>
    <r>
      <rPr>
        <sz val="8"/>
        <color theme="1"/>
        <rFont val="Arial"/>
        <family val="2"/>
        <scheme val="minor"/>
      </rPr>
      <t>Total electricity transmission for FY23 includes Basslink interconnector.</t>
    </r>
  </si>
  <si>
    <r>
      <rPr>
        <vertAlign val="superscript"/>
        <sz val="8"/>
        <color theme="1"/>
        <rFont val="Arial"/>
        <family val="2"/>
        <scheme val="minor"/>
      </rPr>
      <t>5</t>
    </r>
    <r>
      <rPr>
        <sz val="8"/>
        <color theme="1"/>
        <rFont val="Arial"/>
        <family val="2"/>
        <scheme val="minor"/>
      </rPr>
      <t xml:space="preserve"> Currently not operational and under care and maintenance </t>
    </r>
  </si>
  <si>
    <r>
      <rPr>
        <vertAlign val="superscript"/>
        <sz val="8"/>
        <color theme="1"/>
        <rFont val="Arial"/>
        <family val="2"/>
        <scheme val="minor"/>
      </rPr>
      <t>6</t>
    </r>
    <r>
      <rPr>
        <sz val="8"/>
        <color theme="1"/>
        <rFont val="Arial"/>
        <family val="2"/>
        <scheme val="minor"/>
      </rPr>
      <t xml:space="preserve"> Used as emergency backup power supply only</t>
    </r>
  </si>
  <si>
    <r>
      <rPr>
        <vertAlign val="superscript"/>
        <sz val="8"/>
        <color theme="1"/>
        <rFont val="Arial"/>
        <family val="2"/>
        <scheme val="minor"/>
      </rPr>
      <t>7</t>
    </r>
    <r>
      <rPr>
        <sz val="8"/>
        <color theme="1"/>
        <rFont val="Arial"/>
        <family val="2"/>
        <scheme val="minor"/>
      </rPr>
      <t xml:space="preserve"> Installed Battery Capacities are the beginning of life (BOL) rated capacities.</t>
    </r>
  </si>
  <si>
    <r>
      <rPr>
        <vertAlign val="superscript"/>
        <sz val="8"/>
        <color theme="1"/>
        <rFont val="Arial"/>
        <family val="2"/>
        <scheme val="minor"/>
      </rPr>
      <t>8</t>
    </r>
    <r>
      <rPr>
        <sz val="8"/>
        <color theme="1"/>
        <rFont val="Arial"/>
        <family val="2"/>
        <scheme val="minor"/>
      </rPr>
      <t xml:space="preserve"> Additional assets and power generation capacity included in FY24 due to the acquisition of Alinta Energy’s Pilbara assets</t>
    </r>
  </si>
  <si>
    <r>
      <t>% complete of gas transmissions pipeline annual integrity inspection program</t>
    </r>
    <r>
      <rPr>
        <vertAlign val="superscript"/>
        <sz val="8.5"/>
        <color theme="1"/>
        <rFont val="Arial"/>
        <family val="2"/>
        <scheme val="minor"/>
      </rPr>
      <t>1</t>
    </r>
  </si>
  <si>
    <r>
      <rPr>
        <vertAlign val="superscript"/>
        <sz val="8"/>
        <color theme="1"/>
        <rFont val="Arial"/>
        <family val="2"/>
        <scheme val="minor"/>
      </rPr>
      <t>1</t>
    </r>
    <r>
      <rPr>
        <sz val="8"/>
        <color theme="1"/>
        <rFont val="Arial"/>
        <family val="2"/>
        <scheme val="minor"/>
      </rPr>
      <t xml:space="preserve"> Represents % complete by length of annual planned inspection of gas transmission pipelines with internal inspection tool. Variance of FY21-23 and FY24 data is reflective of improved reporting accuracy against project milestones and deferrals  (weather and technical) made within acceptable risk levels. </t>
    </r>
  </si>
  <si>
    <r>
      <t>FY24</t>
    </r>
    <r>
      <rPr>
        <b/>
        <vertAlign val="superscript"/>
        <sz val="10"/>
        <rFont val="Arial"/>
        <family val="2"/>
        <scheme val="minor"/>
      </rPr>
      <t>3</t>
    </r>
  </si>
  <si>
    <r>
      <rPr>
        <vertAlign val="superscript"/>
        <sz val="8"/>
        <color theme="1"/>
        <rFont val="Arial"/>
        <family val="2"/>
        <scheme val="minor"/>
      </rPr>
      <t xml:space="preserve">1 </t>
    </r>
    <r>
      <rPr>
        <sz val="8"/>
        <color theme="1"/>
        <rFont val="Arial"/>
        <family val="2"/>
        <scheme val="minor"/>
      </rPr>
      <t>Tier 1 incident defined as a major release of harmful substances that may cause a major accident such as natural gas. Release quantities is &gt;500kg per hour.</t>
    </r>
  </si>
  <si>
    <r>
      <rPr>
        <vertAlign val="superscript"/>
        <sz val="8"/>
        <color theme="1"/>
        <rFont val="Arial"/>
        <family val="2"/>
        <scheme val="minor"/>
      </rPr>
      <t xml:space="preserve">2 </t>
    </r>
    <r>
      <rPr>
        <sz val="8"/>
        <color theme="1"/>
        <rFont val="Arial"/>
        <family val="2"/>
        <scheme val="minor"/>
      </rPr>
      <t>Tier 2 incident is defined as a significant release of harmful substances that may cause a major accident such as natural gas. Release quantities is &gt;50kg per hour but less than Tier 1 quantities.</t>
    </r>
  </si>
  <si>
    <r>
      <t>Customers</t>
    </r>
    <r>
      <rPr>
        <b/>
        <vertAlign val="superscript"/>
        <sz val="14"/>
        <color theme="1"/>
        <rFont val="Arial"/>
        <family val="2"/>
        <scheme val="minor"/>
      </rPr>
      <t>1</t>
    </r>
  </si>
  <si>
    <r>
      <rPr>
        <vertAlign val="superscript"/>
        <sz val="8"/>
        <color theme="1"/>
        <rFont val="Arial"/>
        <family val="2"/>
        <scheme val="minor"/>
      </rPr>
      <t>1</t>
    </r>
    <r>
      <rPr>
        <sz val="8"/>
        <color theme="1"/>
        <rFont val="Arial"/>
        <family val="2"/>
        <scheme val="minor"/>
      </rPr>
      <t xml:space="preserve"> Customers are parent customers served by APA Group asset divisions who have executed revenue contracts on-foot with APA Group during a Financial Year. </t>
    </r>
  </si>
  <si>
    <r>
      <t>Environmental penalty notices received</t>
    </r>
    <r>
      <rPr>
        <vertAlign val="superscript"/>
        <sz val="8.5"/>
        <color theme="1"/>
        <rFont val="Arial"/>
        <family val="2"/>
        <scheme val="minor"/>
      </rPr>
      <t>1</t>
    </r>
  </si>
  <si>
    <r>
      <t>Hazardous waste generated (tonnes)</t>
    </r>
    <r>
      <rPr>
        <vertAlign val="superscript"/>
        <sz val="8.5"/>
        <color theme="1"/>
        <rFont val="Arial"/>
        <family val="2"/>
        <scheme val="minor"/>
      </rPr>
      <t>2</t>
    </r>
  </si>
  <si>
    <r>
      <t>Total waste generated (tonnes)</t>
    </r>
    <r>
      <rPr>
        <vertAlign val="superscript"/>
        <sz val="8.5"/>
        <color theme="1"/>
        <rFont val="Arial"/>
        <family val="2"/>
        <scheme val="minor"/>
      </rPr>
      <t>3</t>
    </r>
  </si>
  <si>
    <r>
      <rPr>
        <vertAlign val="superscript"/>
        <sz val="8"/>
        <color theme="1"/>
        <rFont val="Arial"/>
        <family val="2"/>
        <scheme val="minor"/>
      </rPr>
      <t>1</t>
    </r>
    <r>
      <rPr>
        <sz val="8"/>
        <color theme="1"/>
        <rFont val="Arial"/>
        <family val="2"/>
        <scheme val="minor"/>
      </rPr>
      <t xml:space="preserve">Four warnings were received in FY24 as described in the Integrated Report.  All have been closed out or are currently being actioned in collaboration with the regulator. </t>
    </r>
  </si>
  <si>
    <r>
      <rPr>
        <vertAlign val="superscript"/>
        <sz val="8"/>
        <color rgb="FF000000"/>
        <rFont val="Arial"/>
        <family val="2"/>
        <scheme val="minor"/>
      </rPr>
      <t>2</t>
    </r>
    <r>
      <rPr>
        <sz val="8"/>
        <color rgb="FF000000"/>
        <rFont val="Arial"/>
        <family val="2"/>
        <scheme val="minor"/>
      </rPr>
      <t xml:space="preserve"> Hazardous waste generated is distributed across waste disposed to landfill (tonnes) and waste diverted from landfill (tonnes).  </t>
    </r>
  </si>
  <si>
    <r>
      <rPr>
        <vertAlign val="superscript"/>
        <sz val="8"/>
        <color theme="1"/>
        <rFont val="Arial"/>
        <family val="2"/>
        <scheme val="minor"/>
      </rPr>
      <t>3</t>
    </r>
    <r>
      <rPr>
        <sz val="8"/>
        <color theme="1"/>
        <rFont val="Arial"/>
        <family val="2"/>
        <scheme val="minor"/>
      </rPr>
      <t xml:space="preserve"> Total waste generated is the combination of hazardous and non-hazardous waste ( waste disposed to landfill and waste diverted from landfill metrics above) </t>
    </r>
  </si>
  <si>
    <r>
      <t>FY23</t>
    </r>
    <r>
      <rPr>
        <b/>
        <vertAlign val="superscript"/>
        <sz val="11"/>
        <rFont val="Arial"/>
        <family val="2"/>
        <scheme val="minor"/>
      </rPr>
      <t>2</t>
    </r>
  </si>
  <si>
    <r>
      <t>Total oxides of nitrogen (NO</t>
    </r>
    <r>
      <rPr>
        <b/>
        <vertAlign val="subscript"/>
        <sz val="8.5"/>
        <color theme="1"/>
        <rFont val="Arial"/>
        <family val="2"/>
        <scheme val="minor"/>
      </rPr>
      <t>X</t>
    </r>
    <r>
      <rPr>
        <b/>
        <sz val="8.5"/>
        <color theme="1"/>
        <rFont val="Arial"/>
        <family val="2"/>
        <scheme val="minor"/>
      </rPr>
      <t>) emissions</t>
    </r>
  </si>
  <si>
    <r>
      <rPr>
        <vertAlign val="superscript"/>
        <sz val="8"/>
        <color theme="1"/>
        <rFont val="Arial"/>
        <family val="2"/>
        <scheme val="minor"/>
      </rPr>
      <t xml:space="preserve">1 </t>
    </r>
    <r>
      <rPr>
        <sz val="8"/>
        <color theme="1"/>
        <rFont val="Arial"/>
        <family val="2"/>
        <scheme val="minor"/>
      </rPr>
      <t>Emissions, substance, source and location data is accounted and reported in line with the National Environment Protection (National Pollutant Inventory) Measure. The emission factors used in APA's NPI reports are sourced from relevant industry emission estimation technique manuals available on the NPI website. APA’s FY24 NPI submission is currently being prepared and will be lodged with the Regulator by 30 September 2024. Unless required to be displayed as a decimal, numbers and percentages have been rounded to the nearest whole number.</t>
    </r>
  </si>
  <si>
    <r>
      <rPr>
        <vertAlign val="superscript"/>
        <sz val="8"/>
        <color theme="1"/>
        <rFont val="Arial"/>
        <family val="2"/>
        <scheme val="minor"/>
      </rPr>
      <t>2</t>
    </r>
    <r>
      <rPr>
        <sz val="8"/>
        <color theme="1"/>
        <rFont val="Arial"/>
        <family val="2"/>
        <scheme val="minor"/>
      </rPr>
      <t>Reporting air emissions is currently 1 year in arrears</t>
    </r>
  </si>
  <si>
    <r>
      <t>Tax paid in own capacity</t>
    </r>
    <r>
      <rPr>
        <vertAlign val="superscript"/>
        <sz val="8.5"/>
        <color theme="1"/>
        <rFont val="Arial"/>
        <family val="2"/>
        <scheme val="minor"/>
      </rPr>
      <t>2</t>
    </r>
  </si>
  <si>
    <r>
      <t>Tax paid on behalf of others</t>
    </r>
    <r>
      <rPr>
        <vertAlign val="superscript"/>
        <sz val="8.5"/>
        <color theme="1"/>
        <rFont val="Arial"/>
        <family val="2"/>
        <scheme val="minor"/>
      </rPr>
      <t>2</t>
    </r>
  </si>
  <si>
    <r>
      <rPr>
        <vertAlign val="superscript"/>
        <sz val="8"/>
        <color theme="1"/>
        <rFont val="Arial"/>
        <family val="2"/>
        <scheme val="minor"/>
      </rPr>
      <t>1</t>
    </r>
    <r>
      <rPr>
        <sz val="8"/>
        <color theme="1"/>
        <rFont val="Arial"/>
        <family val="2"/>
        <scheme val="minor"/>
      </rPr>
      <t xml:space="preserve"> Economic contribution is value distributed on a cash basis, via the following categories: Operating costs; Payments to employees; Payments to suppliers; Payments to providers of capital; Payments to government; Tax Paid.</t>
    </r>
  </si>
  <si>
    <r>
      <rPr>
        <vertAlign val="superscript"/>
        <sz val="8"/>
        <color theme="1"/>
        <rFont val="Arial"/>
        <family val="2"/>
        <scheme val="minor"/>
      </rPr>
      <t>2</t>
    </r>
    <r>
      <rPr>
        <sz val="8"/>
        <color theme="1"/>
        <rFont val="Arial"/>
        <family val="2"/>
        <scheme val="minor"/>
      </rPr>
      <t xml:space="preserve">Tax paid amounts for FY20-FY22 have been restated in FY23 due to the change in methodology for reporting this metric see tab 'Basis of Preparation' in this data book for the methodology. </t>
    </r>
  </si>
  <si>
    <r>
      <rPr>
        <b/>
        <sz val="10"/>
        <rFont val="Arial"/>
        <family val="2"/>
        <scheme val="minor"/>
      </rPr>
      <t xml:space="preserve">Operating costs </t>
    </r>
    <r>
      <rPr>
        <sz val="10"/>
        <rFont val="Arial"/>
        <family val="2"/>
        <scheme val="minor"/>
      </rPr>
      <t xml:space="preserve">- excludes interest expenses in the Statement of cash flows
</t>
    </r>
    <r>
      <rPr>
        <b/>
        <sz val="10"/>
        <rFont val="Arial"/>
        <family val="2"/>
        <scheme val="minor"/>
      </rPr>
      <t>Payments to employees</t>
    </r>
    <r>
      <rPr>
        <sz val="10"/>
        <rFont val="Arial"/>
        <family val="2"/>
        <scheme val="minor"/>
      </rPr>
      <t xml:space="preserve"> - includes: salaries, overtime, allowances, entitlements, incentives, superannuation and shares employee scheme. excludes: contractors
</t>
    </r>
    <r>
      <rPr>
        <b/>
        <sz val="10"/>
        <rFont val="Arial"/>
        <family val="2"/>
        <scheme val="minor"/>
      </rPr>
      <t>Payments to suppliers</t>
    </r>
    <r>
      <rPr>
        <sz val="10"/>
        <rFont val="Arial"/>
        <family val="2"/>
        <scheme val="minor"/>
      </rPr>
      <t xml:space="preserve"> - excludes interest expenses in the Statement of cash flows
</t>
    </r>
    <r>
      <rPr>
        <b/>
        <sz val="10"/>
        <rFont val="Arial"/>
        <family val="2"/>
        <scheme val="minor"/>
      </rPr>
      <t xml:space="preserve">Payments to providers of capital </t>
    </r>
    <r>
      <rPr>
        <sz val="10"/>
        <rFont val="Arial"/>
        <family val="2"/>
        <scheme val="minor"/>
      </rPr>
      <t xml:space="preserve">- includes distributions paid to security holders for APT &amp; APTIT
</t>
    </r>
    <r>
      <rPr>
        <b/>
        <sz val="10"/>
        <rFont val="Arial"/>
        <family val="2"/>
        <scheme val="minor"/>
      </rPr>
      <t xml:space="preserve">Payments to government </t>
    </r>
    <r>
      <rPr>
        <sz val="10"/>
        <rFont val="Arial"/>
        <family val="2"/>
        <scheme val="minor"/>
      </rPr>
      <t xml:space="preserve">- includes Payments to government department and agencies, except Tax Payments
</t>
    </r>
    <r>
      <rPr>
        <b/>
        <sz val="10"/>
        <rFont val="Arial"/>
        <family val="2"/>
        <scheme val="minor"/>
      </rPr>
      <t>Tax paid in own capacity</t>
    </r>
    <r>
      <rPr>
        <sz val="10"/>
        <rFont val="Arial"/>
        <family val="2"/>
        <scheme val="minor"/>
      </rPr>
      <t xml:space="preserve"> - includes corporate income tax, fringe benefits tax, payroll taxes, land tax, stamp duty, excise.
</t>
    </r>
    <r>
      <rPr>
        <b/>
        <sz val="10"/>
        <rFont val="Arial"/>
        <family val="2"/>
        <scheme val="minor"/>
      </rPr>
      <t>Tax paid on behalf of others (employees/contractors/customers/securityholders)</t>
    </r>
    <r>
      <rPr>
        <sz val="10"/>
        <rFont val="Arial"/>
        <family val="2"/>
        <scheme val="minor"/>
      </rPr>
      <t xml:space="preserve"> - goods &amp; services tax, employee Pay-As-You-Go withholding, withholding taxes (securityholders).</t>
    </r>
  </si>
  <si>
    <r>
      <t>Fuel Tax Credits</t>
    </r>
    <r>
      <rPr>
        <sz val="10"/>
        <rFont val="Arial"/>
        <family val="2"/>
        <scheme val="minor"/>
      </rPr>
      <t xml:space="preserve"> - tax credit that is provided to APA for fuel tax included in the price of fuel used in pipeline related machineries</t>
    </r>
    <r>
      <rPr>
        <b/>
        <sz val="10"/>
        <rFont val="Arial"/>
        <family val="2"/>
        <scheme val="minor"/>
      </rPr>
      <t xml:space="preserve">
Subsidies</t>
    </r>
    <r>
      <rPr>
        <sz val="10"/>
        <rFont val="Arial"/>
        <family val="2"/>
        <scheme val="minor"/>
      </rPr>
      <t xml:space="preserve"> – a wage subsidy to support APA to take on new apprentices and trainees, to build a pipeline of skilled workers to support the economy</t>
    </r>
    <r>
      <rPr>
        <b/>
        <sz val="10"/>
        <rFont val="Arial"/>
        <family val="2"/>
        <scheme val="minor"/>
      </rPr>
      <t xml:space="preserve">
Research and development (R&amp;D) claim </t>
    </r>
    <r>
      <rPr>
        <sz val="10"/>
        <rFont val="Arial"/>
        <family val="2"/>
        <scheme val="minor"/>
      </rPr>
      <t>- R&amp;D claim is a tax incentive that encourages APA to engage in R&amp;D activities benefiting Australia.</t>
    </r>
    <r>
      <rPr>
        <b/>
        <sz val="10"/>
        <rFont val="Arial"/>
        <family val="2"/>
        <scheme val="minor"/>
      </rPr>
      <t xml:space="preserve">
ARENA grant </t>
    </r>
    <r>
      <rPr>
        <sz val="10"/>
        <rFont val="Arial"/>
        <family val="2"/>
        <scheme val="minor"/>
      </rPr>
      <t>- grant funding from the Australian Government to improve the competitiveness of renewable energy technologies via the Australian Renewable Energy Agency (ARENA). Disclosed amount excludes GST.</t>
    </r>
  </si>
  <si>
    <t xml:space="preserve">Measurement at delivery points is in accordance with American Petroleum Institute (API) Chapter 21.1, Flow Measurement Using Electronic Metering Systems – Electronic Gas Measurement.
Assurance of data: Quality of Custody Transfer Meter metering is maintained using several processes:
Periodic field verification of measurement equipment against certified standards, typically at 3 monthly intervals
Validation tests of daily reported metering data occur during daily data processing
Real time monitoring of system equipment via Supervisory Control and Data Acquisition (SCADA) system with alarming for detected fault conditions.
</t>
  </si>
  <si>
    <t>Board - portion of full Board members (including non-executive directors) directly employed by APA, including CEO/Managing Director and Chair
All Employees - portion of individuals directly employed by APA on a permanent or fixed-term arrangement and paid via APA payroll. Include assignment arrangements of: Casual; Full-time permanent; Part-time permanent; Full-time fixed term; Part-time fixed term. (Include Apprentice, Trainee, internationally based Employees; Exclude CEO, Board Members)
Executive Leadership Team (ELT) - portion of employees aligned to WGEA Management Category: Key Management Personnel / Head of Business; Key Management Personnel and internationally based ELT members (Excludes CEO)
Senior Leaders - portion of employees aligned to WGEA Management Category: Other Executives and General Managers; Senior Managers. (Excludes ELT members)
Other Employees: portion of employees aligned to WGEA Management Category: other managers; non-managers
Divisional Diversity – portion of employees working primarily in this APA Division. APA Corporate divisions are: CEO; Finance &amp; Technology; Legal &amp; Governance; People Safety &amp; Culture; Strategy &amp; Corporate Development; Sustainability &amp; Corporate Affairs. APA Operational divisions are: Infrastructure Delivery; Operations; Electricity Transmission; Energy Solutions.</t>
  </si>
  <si>
    <t>Breakdown of the diversity of APA workforce and divisions in the financial year.
Diversity categories include:
- Gender
- age group (Under 30 years, 30-49, 50+ years)
- indigenous status (% Employees who self-identify to APA as Indigenous (ATSI)).</t>
  </si>
  <si>
    <t xml:space="preserve">Effective date is 30 June 2024.
</t>
  </si>
  <si>
    <t xml:space="preserve">Effective date is 30 June 2024.
</t>
  </si>
  <si>
    <t>Reporting period is 1 July 2023 to 30 June 2024.</t>
  </si>
  <si>
    <t>Total Resignations for the reporting period divided by Average Employee Headcount.</t>
  </si>
  <si>
    <t>Total Departures (voluntary and involuntary) for reporting period divided by Average Employee Headcount.</t>
  </si>
  <si>
    <t>Effective date is 30 June 2024.</t>
  </si>
  <si>
    <t>Harassment (including sexual harassment).</t>
  </si>
  <si>
    <t>Count of substantiated harmful  behaviour grievances  - harassment (including sexual harassment).</t>
  </si>
  <si>
    <t>Count of substantiated harmful  behaviour grievances  -   discrimination.</t>
  </si>
  <si>
    <t>Count of substantiated harmful  behaviour grievances  -   bullying.</t>
  </si>
  <si>
    <t>Sum of “Credit Hours” allocated per course (not time spent completing course).
Includes:
Mandatory APA Compliance Training
Role Specific
Other Training
Excludes:
On-the-job learning (including Apprentice/Trainee Tafe attendance)
Workplace practice and evidence gathering
Workplace assessment activities</t>
  </si>
  <si>
    <t>Total number of hours of APA applicable training delivered to APA Workforce (Employees and Contingent Workers).</t>
  </si>
  <si>
    <t>Average hours of training that the organization’s Workforce have undertaken during the reporting period.</t>
  </si>
  <si>
    <t>Total Workforce Training Hours delivered divided by Total Workforce.</t>
  </si>
  <si>
    <t>Total number of valid records in APA HSEH Management System of HSEH Interactions completed by level 1 to 5 Leaders.</t>
  </si>
  <si>
    <t>Count of valid records in APA HSEH Management System of HSEH Interactions completed by level 1 to 5 Leaders.</t>
  </si>
  <si>
    <t>Sum (H&amp;S near misses recorded in 12 month period) / Sum (Hours worked in 12 month period) * 1,000,000.</t>
  </si>
  <si>
    <t>Sum (Recordable Injuries recorded in 12 month period) / Sum (Hours worked in 12 month period) * 1,000,000.</t>
  </si>
  <si>
    <t>Sum (Lost Time Injuries recorded in 12 month period) / Sum (Hours worked in 12 month period) * 1,000,000.</t>
  </si>
  <si>
    <t>Count of Reports.</t>
  </si>
  <si>
    <t xml:space="preserve">Priority 1 cybersecurity incidents recorded during the financial reporting period 1 July 2023 to 30 June 2024.
Priority 1 cybersecurity Incidents defined as any incident featuring high attack sophistication and/or targeting systems with high cybersecurity criticality.  </t>
  </si>
  <si>
    <t>Total megawatts of all power assets owned, or partially owned by APA. 
Official name plate generation capacities (as built) for power generation assets.</t>
  </si>
  <si>
    <t>All power assets owned, or partially owned by APA. Includes assets owned but outside APA’s operational control (equity measurement boundary). Including:
Gas generation capacity
Solar generation capacity
Wind generation capacity
Stated generation capacity is for the whole generation facility. Megawatt capacity is not adjusted for the APA equity share ownership proportion of facility.</t>
  </si>
  <si>
    <t>All power assets owned, or partially owned by APA. Includes assets owned but outside APA’s operational control. Stated generation capacity is for the whole generation facility. Megawatt capacity is not adjusted for the APA equity share ownership proportion of facility.</t>
  </si>
  <si>
    <t xml:space="preserve">First Nations Procurement Spend </t>
  </si>
  <si>
    <t>First Nations Procurement</t>
  </si>
  <si>
    <t xml:space="preserve">Sum of monetary value of procurement spend with first nations businesses and certified Supply Nation spend. 
Total number of new contracts with first Nations Businesses. </t>
  </si>
  <si>
    <t>Sum of “Direct economic value generated (revenues)” plus “Total economic value distributed” metrics.</t>
  </si>
  <si>
    <t>Percentage of shares owned by government bodies that is Sovereign Government directly present in the shareholding structure.</t>
  </si>
  <si>
    <t>The extent to which any Sovereign Government is directly present in the shareholding structure through percentage of total shares owned by government bodies.</t>
  </si>
  <si>
    <t xml:space="preserve">Metric partially disclosed. 
APA Annual Report 2024 - Governance
APA FY24 Corporate Governance Statement
</t>
  </si>
  <si>
    <t>First Nation Procurement spend</t>
  </si>
  <si>
    <t xml:space="preserve">
Metric not disclosed. 
In FY23 APA launched its Responsible Procurement Strategy (published in APA Annual Report 2023)</t>
  </si>
  <si>
    <t>Number of first Nations businesses contracted</t>
  </si>
  <si>
    <t>Number of contracts</t>
  </si>
  <si>
    <r>
      <rPr>
        <vertAlign val="superscript"/>
        <sz val="8"/>
        <color theme="1"/>
        <rFont val="Arial"/>
        <family val="2"/>
        <scheme val="minor"/>
      </rPr>
      <t>3</t>
    </r>
    <r>
      <rPr>
        <sz val="8"/>
        <color theme="1"/>
        <rFont val="Arial"/>
        <family val="2"/>
        <scheme val="minor"/>
      </rPr>
      <t xml:space="preserve"> Following investment of capability to lift reporting and classification, the number of Networks process safety incidents recorded has seen a significant increase rather than the degradation of safety controls</t>
    </r>
  </si>
  <si>
    <r>
      <rPr>
        <vertAlign val="superscript"/>
        <sz val="9"/>
        <color theme="1"/>
        <rFont val="Arial"/>
        <family val="2"/>
        <scheme val="minor"/>
      </rPr>
      <t>2</t>
    </r>
    <r>
      <rPr>
        <sz val="9"/>
        <color theme="1"/>
        <rFont val="Arial"/>
        <family val="2"/>
        <scheme val="minor"/>
      </rPr>
      <t xml:space="preserve"> APA does not permit direct political donations to any political party, representative or candidate, in accordance with APA's Sponsorship and Political Donations Policy and Anti-Bribery and Corruption Policy. APA do participate in the above business-focussed political forums. </t>
    </r>
  </si>
  <si>
    <t>Total number of First Nations businesses contracted</t>
  </si>
  <si>
    <t>Contracts with First Nations businesses</t>
  </si>
  <si>
    <t>The dollar value spent on goods/services procured from First Nations businesses during the fiscal year. 
The dollar value spent on good/services from businesses certified by Supply Nation during the fiscal year.</t>
  </si>
  <si>
    <t>Spend on goods/services procured from businesses certified by Supply Nation</t>
  </si>
  <si>
    <t xml:space="preserve">APA Group (APA) comprises two registered investment schemes, 
APA Infrastructure Trust, and
APA Investment Trust 
and their controlled entities
b-c APA Annual Report 2024
</t>
  </si>
  <si>
    <t>Health, Safety and Wellbeing Policy https://www.apa.com.au/globalassets/about-apa/our- organisation/corporate-governance/conduct-
policies/apa-health-safety-and-wellbeing-policy.pdf</t>
  </si>
  <si>
    <r>
      <rPr>
        <sz val="11"/>
        <rFont val="Arial"/>
        <family val="2"/>
        <scheme val="minor"/>
      </rPr>
      <t xml:space="preserve">Process for managing conflicts of interest is via the APA: </t>
    </r>
    <r>
      <rPr>
        <u/>
        <sz val="11"/>
        <color theme="10"/>
        <rFont val="Arial"/>
        <family val="2"/>
        <scheme val="minor"/>
      </rPr>
      <t xml:space="preserve">
https://www.apa.com.au/globalassets/about-apa/our-organisation/corporate-governance/board-and-board-committees/independence-of-directors-policy-2024.pdf
</t>
    </r>
    <r>
      <rPr>
        <sz val="11"/>
        <rFont val="Arial"/>
        <family val="2"/>
        <scheme val="minor"/>
      </rPr>
      <t>Conflict of Interest Policy
APA Code of Conduct</t>
    </r>
  </si>
  <si>
    <t>Progress reporting against the Sustainability Roadmap Scorecard will be included from FY25.</t>
  </si>
  <si>
    <t>APA Annual Report 2024: About APA, Ethics and Integrity (Key policies governing ethics and integrity at APA including our Code of Conduct).
Modern Slavery Statement 2023 
APA Code of Conduct.</t>
  </si>
  <si>
    <t>a-c. APA Annual Report 2024 - Reports &amp; Incidents
APA Annual Report 2024 ( Environmental Compliance) 
APA FY24 Sustainability Data Book (Environment)
d. Sustainability Data Book - Basis of Preparation</t>
  </si>
  <si>
    <r>
      <t>Total spend on goods/services procured from First Nations businesses</t>
    </r>
    <r>
      <rPr>
        <vertAlign val="superscript"/>
        <sz val="8.5"/>
        <color theme="1"/>
        <rFont val="Arial"/>
        <family val="2"/>
        <scheme val="minor"/>
      </rPr>
      <t>1</t>
    </r>
  </si>
  <si>
    <r>
      <rPr>
        <vertAlign val="superscript"/>
        <sz val="8"/>
        <color theme="1"/>
        <rFont val="Arial"/>
        <family val="2"/>
        <scheme val="minor"/>
      </rPr>
      <t>1</t>
    </r>
    <r>
      <rPr>
        <sz val="8"/>
        <color theme="1"/>
        <rFont val="Arial"/>
        <family val="2"/>
        <scheme val="minor"/>
      </rPr>
      <t>Total spend includes spend on business certified by Supply Nations</t>
    </r>
  </si>
  <si>
    <t>Gas infrastructure assets oxides of nitrogen (NOX)</t>
  </si>
  <si>
    <t>Gas infrastructure assets oxides of sulfur (SOX)</t>
  </si>
  <si>
    <t xml:space="preserve">Gas infrastructure assets direct volatile organic compounds (VOC) </t>
  </si>
  <si>
    <t>Gas infrastructure assets hazardous air pollutant (HAP)</t>
  </si>
  <si>
    <t>Gas infrastructure assets lead</t>
  </si>
  <si>
    <t xml:space="preserve">Gas infrastructure assets mercury (Hg) </t>
  </si>
  <si>
    <t xml:space="preserve">Gas infrastructure assets persistent organic pollutant (POP) </t>
  </si>
  <si>
    <t>Gas infrastructure assets particulate matter (PM)</t>
  </si>
  <si>
    <t xml:space="preserve">Power generation infrastructure assets oxides of nitrogen (NOX) </t>
  </si>
  <si>
    <t>Power generation infrastructure assets oxides of sulfur (SOX)</t>
  </si>
  <si>
    <t xml:space="preserve">Power generation infrastructure assets direct volatile organic compounds (VOC) </t>
  </si>
  <si>
    <t>Power generation infrastructure assets hazardous air pollutant (HAP)</t>
  </si>
  <si>
    <t>Power generation infrastructure assets particulate matter (PM)</t>
  </si>
  <si>
    <t xml:space="preserve">Power generation infrastructure assets persistent organic pollutant (POP) </t>
  </si>
  <si>
    <t>Power generation infrastructure assets lead</t>
  </si>
  <si>
    <t xml:space="preserve">Power generation infrastructure assets mercury (Hg) </t>
  </si>
  <si>
    <t xml:space="preserve">APA gas infrastructure and power generation infrastructure assets.
</t>
  </si>
  <si>
    <t>USEPA</t>
  </si>
  <si>
    <t>United States Environmental Protection Agency</t>
  </si>
  <si>
    <t xml:space="preserve">Data sourced from third party waste providers / entities engaged by APA. Where waste data was not available, it was estimated using actual data within the reporting period. Where data was provided on a per volume basis, data was converted to weight, using the most relevant volume to waste conversion factor as per factors published by the United States Environmental Protection Agency (USEPA) - https://www.epa.gov/smm/volume-weight-conversion-factors-solid-waste.  Where no USEPA factor was available a default factor of 1 was assumed. 
Classification as hazardous / non hazardous based on waste descriptions and state / territory waste regulations.  
Classification as landfill / landfill diversion based on waste contractor reporting and assumptions based on standard industry disposal options derived from waste descriptions.
</t>
  </si>
  <si>
    <r>
      <t>Political Contributions</t>
    </r>
    <r>
      <rPr>
        <b/>
        <vertAlign val="superscript"/>
        <sz val="14"/>
        <color theme="1"/>
        <rFont val="Arial"/>
        <family val="2"/>
        <scheme val="minor"/>
      </rPr>
      <t>2</t>
    </r>
  </si>
  <si>
    <t xml:space="preserve">2-3 Reporting period, frequency and contact point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</si>
  <si>
    <r>
      <rPr>
        <vertAlign val="superscript"/>
        <sz val="9"/>
        <rFont val="Arial"/>
        <family val="2"/>
        <scheme val="minor"/>
      </rPr>
      <t xml:space="preserve">1 </t>
    </r>
    <r>
      <rPr>
        <sz val="9"/>
        <rFont val="Arial"/>
        <family val="2"/>
        <scheme val="minor"/>
      </rPr>
      <t>These disclosures are made from FY24 to FY22,  data not available for earlier years</t>
    </r>
  </si>
  <si>
    <r>
      <t>Reports received through Whistle Blower Channels</t>
    </r>
    <r>
      <rPr>
        <b/>
        <vertAlign val="superscript"/>
        <sz val="14"/>
        <color theme="1"/>
        <rFont val="Arial"/>
        <family val="2"/>
        <scheme val="minor"/>
      </rPr>
      <t>1</t>
    </r>
  </si>
  <si>
    <t>Proportion of full Board members that identify as men or women; includes non- executive directors, CEO/Managing Director and Chair.</t>
  </si>
  <si>
    <t>Percent of full Board members during the period that identified as men or women</t>
  </si>
  <si>
    <t>Percent of total workforce who identified as women during the reporting period.
2025 Target = 40%</t>
  </si>
  <si>
    <t>Percent of senior leaders in the workforce who identified as women during the reporting period.
 2025 Target = 30%.</t>
  </si>
  <si>
    <t>Percent of talent pipeline representation in the workforce who identify as women.</t>
  </si>
  <si>
    <t>Proportion of senior leaders in the workforce who identify as women.</t>
  </si>
  <si>
    <t>Proportion of total workforce who identify as women.</t>
  </si>
  <si>
    <t>Proportion of talent pipeline representation in the workforce who identify as women.</t>
  </si>
  <si>
    <t>Proportion of total count of individuals in Extended Leadership who identify as women.</t>
  </si>
  <si>
    <t>Men</t>
  </si>
  <si>
    <t>Women</t>
  </si>
  <si>
    <t>W</t>
  </si>
  <si>
    <r>
      <t>FY24</t>
    </r>
    <r>
      <rPr>
        <b/>
        <vertAlign val="superscript"/>
        <sz val="10"/>
        <rFont val="Arial"/>
        <family val="2"/>
        <scheme val="minor"/>
      </rPr>
      <t>2</t>
    </r>
  </si>
  <si>
    <t>² FY24 GTAP metrics are based on data effective 30 June 2024. The data represented for previous financial years is based on APA’s WGEA submission data effective 31 March. GTAP metrics align with Workplace Gender Equality Agency (WGEA) reporting rules in which only the Australian workforce is included. “Senior Leaders” metric includes members from the Executive Leadership Team (ELT).</t>
  </si>
  <si>
    <t>Senior leaders employed during the reporting period 1 July 2023 to 30 June 2024 who identify as women. Senior Leaders comprises “Other executives/general managers” and “senior managers” as reported to WGEA.</t>
  </si>
  <si>
    <t>Talent pipeline representation employed during the reporting period 1 July 2023 to 30 June 2024, who identify as women.
Talent Pipeline refers to the pipeline of candidates in our senior leader talent pools (level 3 and 4) identified as High Potential or Emerging Potential via APA’s Talent Management Process.​​</t>
  </si>
  <si>
    <t>Extended leadership women representation</t>
  </si>
  <si>
    <t xml:space="preserve">Extended leadership employed during the reporting period 1 July 2023 to 30 June 2024, who identify as women.
Extended Leadership refers to level 3 and level 4 leaders who have direct reports at APA (CEO is Level 1). </t>
  </si>
  <si>
    <t>Senior leader women representation</t>
  </si>
  <si>
    <t>Percent of total count of individuals in Extended Leadership who identify as women.</t>
  </si>
  <si>
    <t>Total number of new employees that commenced employment during the reporting period, with a percentage breakdown of this total by:
- age group (under 30; 30-49 years; 50+ years) at hire date
- gender (Men; Women)
- APA division.</t>
  </si>
  <si>
    <t>Count of new employees that commenced employment during the reporting period, with a percentage breakdown of this total by age group (under 30; 30-49 years; 50+ years), gender (Men; Women) and APA division.</t>
  </si>
  <si>
    <t>Total workforce women representation</t>
  </si>
  <si>
    <t>Talent pipeline women representation</t>
  </si>
  <si>
    <t>Total workforce employed during the reporting period 1 July 2023 to 30 June 2024 who identify as women.</t>
  </si>
  <si>
    <r>
      <t>Safety Indicators</t>
    </r>
    <r>
      <rPr>
        <b/>
        <vertAlign val="superscript"/>
        <sz val="8"/>
        <rFont val="Arial"/>
        <family val="2"/>
        <scheme val="minor"/>
      </rPr>
      <t>1,2,3,4</t>
    </r>
  </si>
  <si>
    <t>Potential Serious Harm Incident Frequency Rate</t>
  </si>
  <si>
    <r>
      <t xml:space="preserve">APA Annual Report 2024 - Environment
</t>
    </r>
    <r>
      <rPr>
        <i/>
        <sz val="10"/>
        <color theme="1"/>
        <rFont val="Arial"/>
        <family val="2"/>
        <scheme val="minor"/>
      </rPr>
      <t>Note: Metric scope expanded beyond original SASB Sub Sector(s) assets to reflect total APA asset portfolio.</t>
    </r>
  </si>
  <si>
    <t>Potential Serious Harm Incidents  / per million hours</t>
  </si>
  <si>
    <t>Potential Serious Harm Incident Frequency Rate (PSHIR)</t>
  </si>
  <si>
    <t>Total number of valid work-related potential serious harm incidents recorded per million hours worked (rolling 12 month average).</t>
  </si>
  <si>
    <t>total count of potential serious harm incidents per million hours worked</t>
  </si>
  <si>
    <t>Sum (potential serious harm incidents in 12 month period) / Sum (Hours worked in 12 month period) * 1,000,000</t>
  </si>
  <si>
    <t>Rolling 12 month period is 1 Jul 2023 to 30 June 2024
Includes all APA Group employee, contingent worker and contractor injuries recorded and classified as work related Lost Time Injuries [LTIs]. Excludes all  APA Group employee and contractor LTIs recorded and classified as non work related or invalid in line with APA's HSEH Management System.</t>
  </si>
  <si>
    <t>Outsourced or borrowed labour pool that APA uses on a hired per-project basis to complement its regular employees in managing service delivery. Includes working arrangements as: Contingent Worker, Labour Hire - Temporary Worker – RSP; Labour Hire - Temporary Worker - Non-RSP; Labour Hire - Contractor Management Services; Independent contractor; External Secondment. Please note that Contingent Workers working on site to support our Infrastructure Delivery (ID) Projects are normally subject to project specific roster arrangements that are generally not applicable to Contingent Workers working in other parts of APA.</t>
  </si>
  <si>
    <t xml:space="preserve">Reporting period is 1 July 2023 to 30 June 2024
Includes:
Mandatory APA Compliance Training: defined as the suite of ten APA compliance courses required to be completed by all APA employees. These include HSE Induction, APA Orientation Induction, APA Environmental Induction, Fair Treatment/Respect at Work, Alcohol and Other Drugs at APA, APA Enterprise Security, IT Induction, Risk Fundamentals
Code of Conduct, Psychosocial Risk Management at APA.
Role-specific Training - defined as training which is directly related to providing skills and knowledge to perform a role competently, in accordance with any relevant APA Competency matrix and/or business  requirement. 
Other Training - defined as all courses undertaken which do not sit within the definition of Mandatory APA Compliance Training or Role-specific Training. This training is likely to be undertaken to support professional development. </t>
  </si>
  <si>
    <t>APA Annual Report 2024 -  Community &amp; Social Performance, First Nations Peoples, Our Customers and Partners, Our Sustainability Roadmap
APA Climate Transition Plan 2022 - engagement, public policy and advocacy position.</t>
  </si>
  <si>
    <t>Mandatory APA Compliance Training: defined as the suite of ten APA compliance courses required to be completed by all APA employees. These include HSE Induction, APA Orientation Induction, APA Environmental Induction, Fair Treatment/Respect at Work, Alcohol and Other Drugs at APA, APA Enterprise Security, IT Induction, Risk Fundamentals
Code of Conduct, Psychosocial Risk Management at APA.</t>
  </si>
  <si>
    <t>Full APA Board gender diversity (non-executive directors and CEO)</t>
  </si>
  <si>
    <t>Full APA Board (non-executive directors and CEO)</t>
  </si>
  <si>
    <t xml:space="preserve">APA Annual Report 2024 - Our Approach to Sustainability (Governance and Reporting Frameworks) </t>
  </si>
  <si>
    <t>3. Our Customers &amp; Partners</t>
  </si>
  <si>
    <t>3.Our Customers &amp; Partners</t>
  </si>
  <si>
    <t>APA Annual Report 2024 - Our Customers and Partners,  Membership of associations, Partnering with government and industry to facilitate the energy transition.
APA Climate Report 2023
 APA Climate Report 2024 (release September 2024)</t>
  </si>
  <si>
    <t xml:space="preserve">Measured via registry analysis as at 17 June 2024
Excludes sovereign wealth funds, Government Agency or other indirect ownership mechanisms
Government Agency - these are investment arms run on behalf of a governmental agency. Examples: City of Tampa; Abu Dhabi Investment Authority; Federal Reserve Board of Governors and Ohio Bureau of Worker's Compensation.
Sovereign Wealth Fund - pools of money derived from the reserves of a country that are set aside for investment purposes that will benefit its citizens and economy.
</t>
  </si>
  <si>
    <t>Measure of gas transported (as throughput) by Gas Distribution Pipelines under APA operational control during the financial year 1 July 2023 – 30 June 2024</t>
  </si>
  <si>
    <r>
      <rPr>
        <vertAlign val="superscript"/>
        <sz val="8"/>
        <color theme="1"/>
        <rFont val="Arial"/>
        <family val="2"/>
        <scheme val="minor"/>
      </rPr>
      <t>1</t>
    </r>
    <r>
      <rPr>
        <sz val="8"/>
        <color theme="1"/>
        <rFont val="Arial"/>
        <family val="2"/>
        <scheme val="minor"/>
      </rPr>
      <t xml:space="preserve"> Health &amp; Safety Incidents, Employee Hours and Contractor Hours associated with Pilbara Energy have been excluded from the FY24 results due to a delay in the integration of incident reporting processes.
</t>
    </r>
    <r>
      <rPr>
        <vertAlign val="superscript"/>
        <sz val="8"/>
        <color theme="1"/>
        <rFont val="Arial"/>
        <family val="2"/>
        <scheme val="minor"/>
      </rPr>
      <t>2</t>
    </r>
    <r>
      <rPr>
        <sz val="8"/>
        <color theme="1"/>
        <rFont val="Arial"/>
        <family val="2"/>
        <scheme val="minor"/>
      </rPr>
      <t xml:space="preserve"> Employee Hour estimates do not exclude employees that are on leave, including Long Service Leave.
</t>
    </r>
    <r>
      <rPr>
        <vertAlign val="superscript"/>
        <sz val="8"/>
        <color theme="1"/>
        <rFont val="Arial"/>
        <family val="2"/>
        <scheme val="minor"/>
      </rPr>
      <t>3</t>
    </r>
    <r>
      <rPr>
        <sz val="8"/>
        <color theme="1"/>
        <rFont val="Arial"/>
        <family val="2"/>
        <scheme val="minor"/>
      </rPr>
      <t xml:space="preserve"> Contractor and field-based Contingent Worker Hours were calculated based on best-case estimates using available data sets at the time of reporting and may have required a degree of judgement by our Health and Safety Advisors.
</t>
    </r>
    <r>
      <rPr>
        <vertAlign val="superscript"/>
        <sz val="8"/>
        <color theme="1"/>
        <rFont val="Arial"/>
        <family val="2"/>
        <scheme val="minor"/>
      </rPr>
      <t>4</t>
    </r>
    <r>
      <rPr>
        <sz val="8"/>
        <color theme="1"/>
        <rFont val="Arial"/>
        <family val="2"/>
        <scheme val="minor"/>
      </rPr>
      <t xml:space="preserve"> Following a comprehensive review and analysis of our digital systems and data validation processes, APA has determined the data associated with our Casual and Contingent Workers is sufficiently reliable for inclusion into the FY24 Employee and Contractor Hour calculations. The review identified the addition of 100,966 hours to the FY24 Employee Hours total associated with Casual Workers, and the addition of 600,899 hours to the FY24 Contractor Hours total associated with Contingent Workers. This results in a reduction to the FY24 Health &amp; Safety Near Miss Frequency Rate of 7% (from 18.9 to 17.6), the TRIFR result of 8% (from 2.4 to 2.2) and negligible reduction to the FY24 LTIFR result.</t>
    </r>
  </si>
  <si>
    <t>The count of contracts with First Nations Businesses</t>
  </si>
  <si>
    <t>The sum total of all contracts with the First Nations businesses (including those suppliers meeting supply nation certification criteria) during the year</t>
  </si>
  <si>
    <t>Rolling 12 month period is 1 Jul 2023 to 30 June 2024.
Includes all APA Group employee, contingent worker and contractor incidents recorded and classified as work related Health &amp; Safety near misses. Excludes all records lodged and marked as non work related or invalid in line with APA's HSEH Management System.</t>
  </si>
  <si>
    <t>Rolling 12 month period is 1 Jul 2023 to 30 June 2024.
Recordable Injuries includes all APA Group employee, contingent worker and contractor injuries classified as work related Fatalities [FAT], Lost Time Injuries [LTI], and Medical Treatment Injuries [MITI and MOTI]. Excludes all  APA Group employee and contractor injuries recorded and classified as non work related or invalid in line with APA's HSEH Management System.</t>
  </si>
  <si>
    <t xml:space="preserve">Dollar value of goods and /or services procured from First Nations businesses
Dollar value of spend from businesses certified by Supply Nation
Number of First Nations businesses contracted
Excludes spend with businesses not meeting First Nations business criteria. </t>
  </si>
  <si>
    <t>Rolling 12 month period is 1 Jul 2023 to 30 June 2024.
Includes all APA Group employee, contingent worker and contractor incidents recorded and classified as work related potential serious harm incidents. Excludes all records lodged and marked as non work related or invalid in line with APA's HSEH Management System.</t>
  </si>
  <si>
    <t>Diesel power generation portfolio share</t>
  </si>
  <si>
    <t>Sum of economic value distributed, on a cash basis, according to the following accounting categories: operating costs; payments to employees; payments to suppliers; payments to providers of capital; payments to government; and tax paid.
Compiled from data in the APA Group’s audited consolidated statement of cash flows in the APA FY24 Annual Report, lodged business activity statements to Australian Tax Office (ATO) and internal management accounts.</t>
  </si>
  <si>
    <t>Note: For the measure 'Tax paid on behalf of others (employees/contractors/customers/securityholders)' - withholding taxes (securityholders) has been included in scope as of FY24.</t>
  </si>
  <si>
    <t>APA response / reference FY24</t>
  </si>
  <si>
    <t>Diversity of early career by type</t>
  </si>
  <si>
    <t>Graduates</t>
  </si>
  <si>
    <t>Interns</t>
  </si>
  <si>
    <t>Apprentices</t>
  </si>
  <si>
    <r>
      <rPr>
        <vertAlign val="superscript"/>
        <sz val="8"/>
        <color theme="1"/>
        <rFont val="Arial"/>
        <family val="2"/>
        <scheme val="minor"/>
      </rPr>
      <t>2</t>
    </r>
    <r>
      <rPr>
        <sz val="8"/>
        <color theme="1"/>
        <rFont val="Arial"/>
        <family val="2"/>
        <scheme val="minor"/>
      </rPr>
      <t xml:space="preserve"> Portion of individuals directly employed by APA on a permanent or fixed-term arrangement and paid via APA payroll. Include assignment arrangements of: Casual; Full-time permanent; Part-time permanent; Full-time fixed term; Part-time fixed term. (Include Apprentice, Trainee, internationally based Employees; Exclude CEO, Board Members) - Does not include Contingent workers. </t>
    </r>
  </si>
  <si>
    <r>
      <rPr>
        <vertAlign val="superscript"/>
        <sz val="8"/>
        <color theme="1"/>
        <rFont val="Arial"/>
        <family val="2"/>
        <scheme val="minor"/>
      </rPr>
      <t>1</t>
    </r>
    <r>
      <rPr>
        <sz val="8"/>
        <color theme="1"/>
        <rFont val="Arial"/>
        <family val="2"/>
        <scheme val="minor"/>
      </rPr>
      <t xml:space="preserve">  In FY24, 1 employee and 3 contingent workers identify as gender non-binary. </t>
    </r>
  </si>
  <si>
    <r>
      <t>Total employee</t>
    </r>
    <r>
      <rPr>
        <vertAlign val="superscript"/>
        <sz val="8.5"/>
        <color theme="1"/>
        <rFont val="Arial"/>
        <family val="2"/>
        <scheme val="minor"/>
      </rPr>
      <t>2</t>
    </r>
  </si>
  <si>
    <t>2-7, 2-8</t>
  </si>
  <si>
    <t>2-7</t>
  </si>
  <si>
    <t>1. People</t>
  </si>
  <si>
    <r>
      <rPr>
        <sz val="10"/>
        <color rgb="FF414042"/>
        <rFont val="Arial"/>
        <family val="2"/>
        <scheme val="minor"/>
      </rPr>
      <t>This section details the basis on which the quantitative metrics in this APA FY24 Sustainability Data Book were developed. The sections in the data book are largely based on APA's 6 Capitals, which are People, Infrastructure and Business Intelligence, Our customers and partners, Environment, Social Licence, and Financials. This data book includes a tab called ‘Economic’ to address GRI 201 – economic performance. For financial reporting, refer to the Annual Report. This approach has been taken considering the readability vis a vis the Integrated Report.
Unless otherwise stated the reporting period is 1 July</t>
    </r>
    <r>
      <rPr>
        <sz val="10"/>
        <rFont val="Arial"/>
        <family val="2"/>
        <scheme val="minor"/>
      </rPr>
      <t xml:space="preserve"> 2023</t>
    </r>
    <r>
      <rPr>
        <sz val="10"/>
        <color rgb="FF414042"/>
        <rFont val="Arial"/>
        <family val="2"/>
        <scheme val="minor"/>
      </rPr>
      <t xml:space="preserve"> to 30 June 2024.
Unless otherwise stated, the data only covers the performance and activities over which APA Group maintains operational control. This includes APA Group’s wholly-owned and operated assets, assets with an equity interest where APA maintains operational control, and the operational aspects of non-APA assets where we maintained operational control during the reporting period. Orbost Gas Processing Plant was sold in July 2022.
For the purposes of emissions and energy reporting, APA does not have operational control of Gruyere Power Station, Gruyere Solar Farm, X41 and North Brown Hill Wind Farm. 
Unless otherwise stated, it does not include performance data on assets in which APA maintains an equity share but no operational control.
Unless otherwise stated, all currency and payment figures are reported in Australian dollars (AUD) or millions of Australian dollars (AUD $m).
Unless required to be displayed as a decimal, numbers and percentages have been rounded to the nearest whole number.
The quantitative metrics in this FY24 Sustainability Data Book were prepared and internally verified by the relevant subject matter experts, and then reviewed and verified by senior managers and APA executives prior to Board approval. 
In FY24 limited assurance was undertaken for selected key performance indicators included in the Safety Performance section of the FY24 Sustainability Data Book, in accordance with the Australian Standard on Assurance Engagements ASAE 3000 Assurance Engagements 
other than Audits or Reviews of Historical Financial Information issued by the Australian Auditing and Assurance Standards Board (ASAE 3000). Details of the assurance scope, procedures and conclusion are included in the Assurance Report in the Annual Report. 
The reporting indicators included in this FY24 Sustainability Data Book were collated from various international reporting initiatives and frameworks, and were determined in terms of relevance to the business activities of APA Group. These included: the Sustainability Accounting Standards Board (SASB) Index; the Global Reporting Initiative (GRI); and APA Group’s internal and external reporting requirements. APA’s alignment with Task Force on Climate-related Financial Disclosures (TCFD) will be available in APA’s new Climate Report and Climate Data Book, September 2024.
APA Group aims to achieve reporting sustainability information that is comparable year on year and with our peers and industry benchmarks.  We aim to ensure this information is reliable and meets internal and external stakeholder expectations. Any restatements or repositioned data from previous financial years, relating to this FY24 Sustainability Data Book, is outlined as a footnote in this Data Book and if applicable.
</t>
    </r>
  </si>
  <si>
    <t>APA Annual Report 2024 - Performance Value Drivers (People) 
APA FY24 Sustainability Data Book - (People)</t>
  </si>
  <si>
    <t>APA FY24 Sustainability Data Book - (People)</t>
  </si>
  <si>
    <t>APA Annual Report 2024 - People
APA FY24 Sustainability Data Book - (People)</t>
  </si>
  <si>
    <t>APA Annual Report 2024 - People</t>
  </si>
  <si>
    <t>Metric partially disclosed - APA FY24 Sustainability Data Book - (People)</t>
  </si>
  <si>
    <t>APA Annual Report - People &amp; Culture
APA FY24 Sustainability Data Book - (People)</t>
  </si>
  <si>
    <t>APA Annual Report 2024 - People
APA FY24 Sustainability Data Book -  (People)</t>
  </si>
  <si>
    <t>Metric partially disclosed
APA Annual Report 2024 - People
APA FY24 Sustainability Data Book - (People)
Note: Metric scope expanded beyond original SASB Sub Sector(s) assets to reflect safety statistics that apply to the total APA asset portfolio.</t>
  </si>
  <si>
    <t>a-d Annual Report 2024, Section Performance - People;  Environment; Social Licence.
e. Tracking the effectiveness of our material topics will be disclosed in the FY2025 Databook. The FY2025-2027 Sustainability Scorecard and associated metrics are disclosed within the FY2024 Databook (template) and progress reporting against the Sustainability Scorecard metrics will be included from FY2025. 
f. Annual Report 2024, Section Performance -  People;  Environment;Social Licence.</t>
  </si>
  <si>
    <t xml:space="preserve">APA Annual Report 2024 - Section 5.2 Our Approach to Sustainability, People, Social Licence
APA FY24 Sustainability Data Book - (People)
Respect@Work Procedure
Whistleblower Policy
Modern Slavery Statement 2023 </t>
  </si>
  <si>
    <t>APA Annual Report 2024 - Ethics and Integrity, Reports &amp; Incidents, People (Psychosocial risk protocol)
APA Code of Conduct
Whistleblower Policy</t>
  </si>
  <si>
    <t xml:space="preserve">APA Annual Report 2024, Governance, Risk Management Framework, People.
APA FY24 Sustainability Data Book (selected HSE metrics only)
APA Climate Report 2024  (release September 2024)
APA FY24 Climate Data Book (release  September 2024)
APA Climate Report 2023
APA FY23 Climate Data Book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</si>
</sst>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 #,##0_-;\-* #,##0_-;_-* &quot;-&quot;??_-;_-@_-"/>
    <numFmt numFmtId="165" formatCode="0.0"/>
    <numFmt numFmtId="166" formatCode="#,##0.0"/>
  </numFmts>
  <fonts count="76" x14ac:knownFonts="1">
    <font>
      <sz val="11"/>
      <color theme="1"/>
      <name val="Arial"/>
      <family val="2"/>
      <scheme val="minor"/>
    </font>
    <font>
      <sz val="10"/>
      <color theme="1"/>
      <name val="Arial"/>
      <family val="2"/>
    </font>
    <font>
      <sz val="12"/>
      <color theme="1"/>
      <name val="Arial"/>
      <family val="2"/>
      <scheme val="minor"/>
    </font>
    <font>
      <sz val="10"/>
      <color theme="1"/>
      <name val="Arial"/>
      <family val="2"/>
    </font>
    <font>
      <sz val="11"/>
      <color theme="1"/>
      <name val="Arial"/>
      <family val="2"/>
      <scheme val="minor"/>
    </font>
    <font>
      <b/>
      <sz val="11"/>
      <color theme="1"/>
      <name val="Arial"/>
      <family val="2"/>
      <scheme val="minor"/>
    </font>
    <font>
      <u/>
      <sz val="11"/>
      <color theme="10"/>
      <name val="Arial"/>
      <family val="2"/>
      <scheme val="minor"/>
    </font>
    <font>
      <b/>
      <sz val="10"/>
      <color theme="1"/>
      <name val="Arial"/>
      <family val="2"/>
      <scheme val="minor"/>
    </font>
    <font>
      <sz val="10"/>
      <color theme="1"/>
      <name val="Arial"/>
      <family val="2"/>
      <scheme val="minor"/>
    </font>
    <font>
      <sz val="9"/>
      <color theme="1"/>
      <name val="Arial"/>
      <family val="2"/>
      <scheme val="minor"/>
    </font>
    <font>
      <sz val="10"/>
      <name val="Arial"/>
      <family val="2"/>
      <scheme val="minor"/>
    </font>
    <font>
      <sz val="10"/>
      <color rgb="FFFF0000"/>
      <name val="Arial"/>
      <family val="2"/>
      <scheme val="minor"/>
    </font>
    <font>
      <b/>
      <sz val="11"/>
      <color theme="0"/>
      <name val="Arial"/>
      <family val="2"/>
      <scheme val="minor"/>
    </font>
    <font>
      <b/>
      <sz val="10"/>
      <color theme="0"/>
      <name val="Arial"/>
      <family val="2"/>
      <scheme val="minor"/>
    </font>
    <font>
      <b/>
      <sz val="10"/>
      <name val="Arial"/>
      <family val="2"/>
      <scheme val="minor"/>
    </font>
    <font>
      <sz val="10"/>
      <color rgb="FF000000"/>
      <name val="Arial"/>
      <family val="2"/>
      <scheme val="minor"/>
    </font>
    <font>
      <i/>
      <sz val="10"/>
      <color theme="1"/>
      <name val="Arial"/>
      <family val="2"/>
      <scheme val="minor"/>
    </font>
    <font>
      <sz val="8"/>
      <name val="Arial"/>
      <family val="2"/>
      <scheme val="minor"/>
    </font>
    <font>
      <sz val="14"/>
      <color theme="1"/>
      <name val="Arial"/>
      <family val="2"/>
      <scheme val="minor"/>
    </font>
    <font>
      <vertAlign val="superscript"/>
      <sz val="9"/>
      <color theme="1"/>
      <name val="Arial"/>
      <family val="2"/>
      <scheme val="minor"/>
    </font>
    <font>
      <b/>
      <vertAlign val="superscript"/>
      <sz val="10"/>
      <name val="Arial"/>
      <family val="2"/>
      <scheme val="minor"/>
    </font>
    <font>
      <b/>
      <sz val="12"/>
      <color theme="1"/>
      <name val="Century Gothic"/>
      <family val="1"/>
      <scheme val="major"/>
    </font>
    <font>
      <b/>
      <sz val="21"/>
      <color theme="3"/>
      <name val="Century Gothic"/>
      <family val="1"/>
      <scheme val="major"/>
    </font>
    <font>
      <b/>
      <sz val="14"/>
      <color theme="1"/>
      <name val="Century Gothic"/>
      <family val="1"/>
      <scheme val="major"/>
    </font>
    <font>
      <b/>
      <sz val="14"/>
      <color theme="1"/>
      <name val="Arial"/>
      <family val="2"/>
      <scheme val="minor"/>
    </font>
    <font>
      <u/>
      <sz val="10"/>
      <color theme="1"/>
      <name val="Arial"/>
      <family val="2"/>
      <scheme val="minor"/>
    </font>
    <font>
      <b/>
      <sz val="12"/>
      <color theme="1"/>
      <name val="Arial"/>
      <family val="2"/>
      <scheme val="minor"/>
    </font>
    <font>
      <sz val="14"/>
      <color rgb="FF000000"/>
      <name val="Times New Roman"/>
      <family val="1"/>
    </font>
    <font>
      <sz val="9"/>
      <name val="Arial"/>
      <family val="2"/>
      <scheme val="minor"/>
    </font>
    <font>
      <vertAlign val="superscript"/>
      <sz val="9"/>
      <name val="Arial"/>
      <family val="2"/>
      <scheme val="minor"/>
    </font>
    <font>
      <b/>
      <sz val="24"/>
      <color theme="7"/>
      <name val="Poppins SemiBold"/>
    </font>
    <font>
      <sz val="14"/>
      <color theme="1"/>
      <name val="Poppins SemiBold"/>
    </font>
    <font>
      <sz val="10"/>
      <color rgb="FF414042"/>
      <name val="Arial"/>
      <family val="2"/>
      <scheme val="minor"/>
    </font>
    <font>
      <sz val="8.5"/>
      <color theme="1"/>
      <name val="Arial"/>
      <family val="2"/>
      <scheme val="minor"/>
    </font>
    <font>
      <sz val="11"/>
      <color theme="0"/>
      <name val="Arial"/>
      <family val="2"/>
      <scheme val="minor"/>
    </font>
    <font>
      <b/>
      <sz val="24"/>
      <color theme="3"/>
      <name val="Arial"/>
      <family val="2"/>
      <scheme val="minor"/>
    </font>
    <font>
      <b/>
      <sz val="10"/>
      <color rgb="FF00B050"/>
      <name val="Arial"/>
      <family val="2"/>
      <scheme val="minor"/>
    </font>
    <font>
      <sz val="8"/>
      <color theme="1"/>
      <name val="Arial"/>
      <family val="2"/>
      <scheme val="minor"/>
    </font>
    <font>
      <b/>
      <sz val="22"/>
      <name val="Arial"/>
      <family val="2"/>
      <scheme val="minor"/>
    </font>
    <font>
      <b/>
      <sz val="21"/>
      <color theme="6"/>
      <name val="Arial"/>
      <family val="2"/>
      <scheme val="minor"/>
    </font>
    <font>
      <sz val="21"/>
      <color theme="6"/>
      <name val="Arial"/>
      <family val="2"/>
      <scheme val="minor"/>
    </font>
    <font>
      <u/>
      <sz val="10"/>
      <name val="Arial"/>
      <family val="2"/>
      <scheme val="minor"/>
    </font>
    <font>
      <b/>
      <sz val="11"/>
      <name val="Arial"/>
      <family val="2"/>
      <scheme val="minor"/>
    </font>
    <font>
      <b/>
      <sz val="24"/>
      <name val="Arial"/>
      <family val="2"/>
      <scheme val="minor"/>
    </font>
    <font>
      <b/>
      <sz val="21"/>
      <color theme="7"/>
      <name val="Arial"/>
      <family val="2"/>
      <scheme val="minor"/>
    </font>
    <font>
      <sz val="21"/>
      <color theme="7"/>
      <name val="Arial"/>
      <family val="2"/>
      <scheme val="minor"/>
    </font>
    <font>
      <b/>
      <sz val="8.5"/>
      <color theme="1"/>
      <name val="Arial"/>
      <family val="2"/>
      <scheme val="minor"/>
    </font>
    <font>
      <vertAlign val="superscript"/>
      <sz val="8.5"/>
      <color theme="1"/>
      <name val="Arial"/>
      <family val="2"/>
      <scheme val="minor"/>
    </font>
    <font>
      <vertAlign val="superscript"/>
      <sz val="8"/>
      <color theme="1"/>
      <name val="Arial"/>
      <family val="2"/>
      <scheme val="minor"/>
    </font>
    <font>
      <b/>
      <sz val="8.5"/>
      <name val="Arial"/>
      <family val="2"/>
      <scheme val="minor"/>
    </font>
    <font>
      <b/>
      <sz val="8.5"/>
      <color theme="7"/>
      <name val="Arial"/>
      <family val="2"/>
      <scheme val="minor"/>
    </font>
    <font>
      <b/>
      <sz val="11"/>
      <color theme="7"/>
      <name val="Arial"/>
      <family val="2"/>
      <scheme val="minor"/>
    </font>
    <font>
      <b/>
      <vertAlign val="superscript"/>
      <sz val="11"/>
      <name val="Arial"/>
      <family val="2"/>
      <scheme val="minor"/>
    </font>
    <font>
      <b/>
      <vertAlign val="superscript"/>
      <sz val="8.5"/>
      <name val="Arial"/>
      <family val="2"/>
      <scheme val="minor"/>
    </font>
    <font>
      <b/>
      <sz val="8"/>
      <name val="Arial"/>
      <family val="2"/>
      <scheme val="minor"/>
    </font>
    <font>
      <b/>
      <u/>
      <sz val="8"/>
      <color theme="7"/>
      <name val="Arial"/>
      <family val="2"/>
      <scheme val="minor"/>
    </font>
    <font>
      <b/>
      <sz val="8"/>
      <color theme="7"/>
      <name val="Arial"/>
      <family val="2"/>
      <scheme val="minor"/>
    </font>
    <font>
      <b/>
      <sz val="10"/>
      <color theme="7"/>
      <name val="Arial"/>
      <family val="2"/>
      <scheme val="minor"/>
    </font>
    <font>
      <b/>
      <sz val="8"/>
      <color theme="1"/>
      <name val="Arial"/>
      <family val="2"/>
      <scheme val="minor"/>
    </font>
    <font>
      <b/>
      <vertAlign val="superscript"/>
      <sz val="8"/>
      <name val="Arial"/>
      <family val="2"/>
      <scheme val="minor"/>
    </font>
    <font>
      <b/>
      <vertAlign val="superscript"/>
      <sz val="14"/>
      <color theme="1"/>
      <name val="Arial"/>
      <family val="2"/>
      <scheme val="minor"/>
    </font>
    <font>
      <b/>
      <sz val="8.5"/>
      <color rgb="FF000000"/>
      <name val="Arial"/>
      <family val="2"/>
      <scheme val="minor"/>
    </font>
    <font>
      <sz val="8.5"/>
      <name val="Arial"/>
      <family val="2"/>
      <scheme val="minor"/>
    </font>
    <font>
      <sz val="8.5"/>
      <color rgb="FF000000"/>
      <name val="Arial"/>
      <family val="2"/>
      <scheme val="minor"/>
    </font>
    <font>
      <vertAlign val="superscript"/>
      <sz val="8.5"/>
      <name val="Arial"/>
      <family val="2"/>
      <scheme val="minor"/>
    </font>
    <font>
      <vertAlign val="superscript"/>
      <sz val="8.5"/>
      <color rgb="FF000000"/>
      <name val="Arial"/>
      <family val="2"/>
      <scheme val="minor"/>
    </font>
    <font>
      <sz val="8.5"/>
      <color rgb="FFFF0000"/>
      <name val="Arial"/>
      <family val="2"/>
      <scheme val="minor"/>
    </font>
    <font>
      <vertAlign val="superscript"/>
      <sz val="8"/>
      <name val="Arial"/>
      <family val="2"/>
      <scheme val="minor"/>
    </font>
    <font>
      <sz val="8"/>
      <color rgb="FF000000"/>
      <name val="Arial"/>
      <family val="2"/>
      <scheme val="minor"/>
    </font>
    <font>
      <vertAlign val="superscript"/>
      <sz val="8"/>
      <color rgb="FF000000"/>
      <name val="Arial"/>
      <family val="2"/>
      <scheme val="minor"/>
    </font>
    <font>
      <b/>
      <sz val="9"/>
      <color theme="1"/>
      <name val="Arial"/>
      <family val="2"/>
      <scheme val="minor"/>
    </font>
    <font>
      <b/>
      <vertAlign val="subscript"/>
      <sz val="8.5"/>
      <color theme="1"/>
      <name val="Arial"/>
      <family val="2"/>
      <scheme val="minor"/>
    </font>
    <font>
      <b/>
      <sz val="21"/>
      <color theme="3"/>
      <name val="Arial"/>
      <family val="2"/>
      <scheme val="minor"/>
    </font>
    <font>
      <u/>
      <sz val="8"/>
      <name val="Arial"/>
      <family val="2"/>
      <scheme val="minor"/>
    </font>
    <font>
      <u/>
      <sz val="11"/>
      <name val="Arial"/>
      <family val="2"/>
      <scheme val="minor"/>
    </font>
    <font>
      <sz val="11"/>
      <name val="Arial"/>
      <family val="2"/>
      <scheme val="minor"/>
    </font>
  </fonts>
  <fills count="6">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AFD7D6"/>
        <bgColor indexed="64"/>
      </patternFill>
    </fill>
    <fill>
      <patternFill patternType="solid">
        <fgColor theme="0"/>
        <bgColor rgb="FF000000"/>
      </patternFill>
    </fill>
  </fills>
  <borders count="57">
    <border>
      <left/>
      <right/>
      <top/>
      <bottom/>
      <diagonal/>
    </border>
    <border>
      <left/>
      <right/>
      <top style="medium">
        <color theme="7"/>
      </top>
      <bottom/>
      <diagonal/>
    </border>
    <border>
      <left/>
      <right/>
      <top style="medium">
        <color theme="7"/>
      </top>
      <bottom style="thin">
        <color theme="8"/>
      </bottom>
      <diagonal/>
    </border>
    <border>
      <left/>
      <right/>
      <top style="thin">
        <color theme="8"/>
      </top>
      <bottom/>
      <diagonal/>
    </border>
    <border>
      <left/>
      <right/>
      <top/>
      <bottom style="thin">
        <color theme="8"/>
      </bottom>
      <diagonal/>
    </border>
    <border>
      <left style="thin">
        <color theme="8"/>
      </left>
      <right/>
      <top/>
      <bottom/>
      <diagonal/>
    </border>
    <border>
      <left/>
      <right style="thin">
        <color theme="8"/>
      </right>
      <top/>
      <bottom/>
      <diagonal/>
    </border>
    <border>
      <left style="thin">
        <color theme="8"/>
      </left>
      <right/>
      <top style="medium">
        <color theme="7"/>
      </top>
      <bottom/>
      <diagonal/>
    </border>
    <border>
      <left style="thin">
        <color theme="8"/>
      </left>
      <right/>
      <top/>
      <bottom style="thin">
        <color theme="8"/>
      </bottom>
      <diagonal/>
    </border>
    <border>
      <left style="thin">
        <color theme="8"/>
      </left>
      <right/>
      <top style="thin">
        <color theme="8"/>
      </top>
      <bottom/>
      <diagonal/>
    </border>
    <border>
      <left/>
      <right style="thin">
        <color theme="8"/>
      </right>
      <top style="thin">
        <color theme="8"/>
      </top>
      <bottom/>
      <diagonal/>
    </border>
    <border>
      <left/>
      <right/>
      <top/>
      <bottom style="thin">
        <color theme="3" tint="0.59996337778862885"/>
      </bottom>
      <diagonal/>
    </border>
    <border>
      <left style="thin">
        <color theme="8"/>
      </left>
      <right/>
      <top style="medium">
        <color theme="7"/>
      </top>
      <bottom style="thin">
        <color theme="8"/>
      </bottom>
      <diagonal/>
    </border>
    <border>
      <left/>
      <right style="thin">
        <color theme="8"/>
      </right>
      <top style="medium">
        <color theme="7"/>
      </top>
      <bottom style="thin">
        <color theme="8"/>
      </bottom>
      <diagonal/>
    </border>
    <border>
      <left/>
      <right/>
      <top style="thin">
        <color theme="6" tint="-0.24994659260841701"/>
      </top>
      <bottom style="thin">
        <color theme="6" tint="-0.24994659260841701"/>
      </bottom>
      <diagonal/>
    </border>
    <border>
      <left/>
      <right/>
      <top style="thin">
        <color theme="6" tint="-0.24994659260841701"/>
      </top>
      <bottom/>
      <diagonal/>
    </border>
    <border>
      <left/>
      <right/>
      <top style="thin">
        <color theme="6" tint="-0.24994659260841701"/>
      </top>
      <bottom style="medium">
        <color theme="6" tint="-0.24994659260841701"/>
      </bottom>
      <diagonal/>
    </border>
    <border>
      <left/>
      <right/>
      <top/>
      <bottom style="medium">
        <color theme="6"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6"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medium">
        <color theme="3"/>
      </top>
      <bottom style="medium">
        <color theme="3"/>
      </bottom>
      <diagonal/>
    </border>
    <border>
      <left/>
      <right/>
      <top/>
      <bottom style="thin">
        <color theme="7"/>
      </bottom>
      <diagonal/>
    </border>
    <border>
      <left/>
      <right/>
      <top style="medium">
        <color theme="6"/>
      </top>
      <bottom style="medium">
        <color theme="6"/>
      </bottom>
      <diagonal/>
    </border>
    <border>
      <left/>
      <right/>
      <top style="medium">
        <color theme="8"/>
      </top>
      <bottom style="medium">
        <color theme="8"/>
      </bottom>
      <diagonal/>
    </border>
    <border>
      <left/>
      <right/>
      <top/>
      <bottom style="medium">
        <color theme="7"/>
      </bottom>
      <diagonal/>
    </border>
    <border>
      <left/>
      <right/>
      <top/>
      <bottom style="medium">
        <color theme="3"/>
      </bottom>
      <diagonal/>
    </border>
    <border>
      <left/>
      <right/>
      <top style="medium">
        <color theme="8"/>
      </top>
      <bottom style="thin">
        <color theme="7"/>
      </bottom>
      <diagonal/>
    </border>
    <border>
      <left/>
      <right/>
      <top/>
      <bottom style="medium">
        <color theme="6"/>
      </bottom>
      <diagonal/>
    </border>
    <border>
      <left/>
      <right/>
      <top style="medium">
        <color theme="7"/>
      </top>
      <bottom style="medium">
        <color theme="7"/>
      </bottom>
      <diagonal/>
    </border>
    <border>
      <left/>
      <right/>
      <top style="thin">
        <color theme="7"/>
      </top>
      <bottom/>
      <diagonal/>
    </border>
    <border>
      <left/>
      <right/>
      <top/>
      <bottom style="medium">
        <color theme="8"/>
      </bottom>
      <diagonal/>
    </border>
    <border>
      <left/>
      <right/>
      <top style="thin">
        <color theme="7"/>
      </top>
      <bottom style="medium">
        <color theme="7"/>
      </bottom>
      <diagonal/>
    </border>
    <border>
      <left style="thin">
        <color theme="8"/>
      </left>
      <right/>
      <top style="medium">
        <color theme="7"/>
      </top>
      <bottom style="medium">
        <color theme="7"/>
      </bottom>
      <diagonal/>
    </border>
    <border>
      <left style="thin">
        <color theme="8"/>
      </left>
      <right style="thin">
        <color theme="8"/>
      </right>
      <top style="medium">
        <color theme="7"/>
      </top>
      <bottom style="medium">
        <color theme="7"/>
      </bottom>
      <diagonal/>
    </border>
    <border>
      <left/>
      <right style="thin">
        <color theme="8"/>
      </right>
      <top style="medium">
        <color theme="7"/>
      </top>
      <bottom style="medium">
        <color theme="7"/>
      </bottom>
      <diagonal/>
    </border>
    <border>
      <left style="thin">
        <color indexed="64"/>
      </left>
      <right style="thin">
        <color indexed="64"/>
      </right>
      <top style="thin">
        <color indexed="64"/>
      </top>
      <bottom style="thin">
        <color indexed="64"/>
      </bottom>
      <diagonal/>
    </border>
    <border>
      <left/>
      <right style="thin">
        <color theme="0" tint="-0.24994659260841701"/>
      </right>
      <top/>
      <bottom/>
      <diagonal/>
    </border>
    <border>
      <left/>
      <right/>
      <top style="medium">
        <color theme="8"/>
      </top>
      <bottom/>
      <diagonal/>
    </border>
    <border>
      <left/>
      <right/>
      <top style="thin">
        <color indexed="64"/>
      </top>
      <bottom style="thin">
        <color indexed="64"/>
      </bottom>
      <diagonal/>
    </border>
    <border>
      <left/>
      <right/>
      <top/>
      <bottom style="medium">
        <color indexed="64"/>
      </bottom>
      <diagonal/>
    </border>
    <border>
      <left/>
      <right/>
      <top style="medium">
        <color theme="7"/>
      </top>
      <bottom style="medium">
        <color indexed="64"/>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rgb="FF005567"/>
      </top>
      <bottom/>
      <diagonal/>
    </border>
    <border>
      <left/>
      <right/>
      <top style="medium">
        <color theme="6"/>
      </top>
      <bottom/>
      <diagonal/>
    </border>
    <border>
      <left/>
      <right/>
      <top style="medium">
        <color theme="6"/>
      </top>
      <bottom style="medium">
        <color theme="7"/>
      </bottom>
      <diagonal/>
    </border>
    <border>
      <left/>
      <right/>
      <top/>
      <bottom style="medium">
        <color rgb="FF005567"/>
      </bottom>
      <diagonal/>
    </border>
  </borders>
  <cellStyleXfs count="7">
    <xf numFmtId="0" fontId="0" fillId="0" borderId="0"/>
    <xf numFmtId="43"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3" fillId="0" borderId="0"/>
    <xf numFmtId="43" fontId="4" fillId="0" borderId="0" applyFont="0" applyFill="0" applyBorder="0" applyAlignment="0" applyProtection="0"/>
    <xf numFmtId="0" fontId="1" fillId="0" borderId="0"/>
  </cellStyleXfs>
  <cellXfs count="835">
    <xf numFmtId="0" fontId="0" fillId="0" borderId="0" xfId="0"/>
    <xf numFmtId="0" fontId="8" fillId="0" borderId="0" xfId="0" applyFont="1" applyAlignment="1">
      <alignment horizontal="left"/>
    </xf>
    <xf numFmtId="0" fontId="7" fillId="0" borderId="0" xfId="0" applyFont="1" applyAlignment="1">
      <alignment horizontal="left"/>
    </xf>
    <xf numFmtId="164" fontId="8" fillId="0" borderId="0" xfId="1" applyNumberFormat="1" applyFont="1" applyAlignment="1">
      <alignment horizontal="left"/>
    </xf>
    <xf numFmtId="0" fontId="8" fillId="0" borderId="0" xfId="0" applyFont="1" applyAlignment="1">
      <alignment horizontal="left" vertical="center"/>
    </xf>
    <xf numFmtId="164" fontId="8" fillId="0" borderId="0" xfId="1" applyNumberFormat="1" applyFont="1" applyBorder="1" applyAlignment="1">
      <alignment horizontal="left"/>
    </xf>
    <xf numFmtId="0" fontId="8" fillId="0" borderId="0" xfId="0" applyFont="1"/>
    <xf numFmtId="0" fontId="9" fillId="0" borderId="0" xfId="0" applyFont="1" applyAlignment="1" applyProtection="1">
      <alignment vertical="center"/>
      <protection locked="0"/>
    </xf>
    <xf numFmtId="164" fontId="8" fillId="0" borderId="0" xfId="1" applyNumberFormat="1" applyFont="1" applyFill="1" applyAlignment="1">
      <alignment horizontal="left"/>
    </xf>
    <xf numFmtId="0" fontId="8" fillId="0" borderId="0" xfId="0" applyFont="1" applyAlignment="1" applyProtection="1">
      <alignment horizontal="left"/>
      <protection locked="0"/>
    </xf>
    <xf numFmtId="0" fontId="9" fillId="0" borderId="0" xfId="0" applyFont="1" applyAlignment="1" applyProtection="1">
      <alignment wrapText="1"/>
      <protection locked="0"/>
    </xf>
    <xf numFmtId="0" fontId="9" fillId="0" borderId="0" xfId="0" applyFont="1" applyAlignment="1" applyProtection="1">
      <alignment vertical="top" wrapText="1"/>
      <protection locked="0"/>
    </xf>
    <xf numFmtId="0" fontId="8" fillId="0" borderId="0" xfId="0" applyFont="1" applyProtection="1">
      <protection locked="0"/>
    </xf>
    <xf numFmtId="0" fontId="8" fillId="0" borderId="0" xfId="0" applyFont="1" applyAlignment="1" applyProtection="1">
      <alignment horizontal="left" wrapText="1"/>
      <protection locked="0"/>
    </xf>
    <xf numFmtId="0" fontId="8" fillId="0" borderId="0" xfId="0" applyFont="1" applyAlignment="1">
      <alignment vertical="center"/>
    </xf>
    <xf numFmtId="0" fontId="8" fillId="0" borderId="0" xfId="0" applyFont="1" applyAlignment="1" applyProtection="1">
      <alignment wrapText="1"/>
      <protection locked="0"/>
    </xf>
    <xf numFmtId="0" fontId="9"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protection locked="0"/>
    </xf>
    <xf numFmtId="3" fontId="10" fillId="0" borderId="0" xfId="1" applyNumberFormat="1" applyFont="1" applyFill="1" applyBorder="1" applyAlignment="1" applyProtection="1">
      <alignment horizontal="right" vertical="center"/>
    </xf>
    <xf numFmtId="0" fontId="8" fillId="0" borderId="0" xfId="0" applyFont="1" applyAlignment="1" applyProtection="1">
      <alignment horizontal="left" vertical="center" wrapText="1"/>
      <protection locked="0"/>
    </xf>
    <xf numFmtId="164" fontId="8" fillId="0" borderId="0" xfId="1" applyNumberFormat="1" applyFont="1" applyProtection="1">
      <protection locked="0"/>
    </xf>
    <xf numFmtId="0" fontId="7" fillId="0" borderId="0" xfId="0" applyFont="1" applyAlignment="1" applyProtection="1">
      <alignment vertical="center"/>
      <protection locked="0"/>
    </xf>
    <xf numFmtId="164" fontId="8" fillId="0" borderId="0" xfId="1" applyNumberFormat="1" applyFont="1" applyBorder="1" applyProtection="1"/>
    <xf numFmtId="0" fontId="8" fillId="0" borderId="0" xfId="0" applyFont="1" applyAlignment="1">
      <alignment horizontal="right" vertical="center"/>
    </xf>
    <xf numFmtId="0" fontId="7" fillId="0" borderId="0" xfId="0" applyFont="1" applyAlignment="1" applyProtection="1">
      <alignment vertical="center" wrapText="1"/>
      <protection locked="0"/>
    </xf>
    <xf numFmtId="164" fontId="8" fillId="0" borderId="0" xfId="1" applyNumberFormat="1" applyFont="1" applyAlignment="1" applyProtection="1">
      <alignment horizontal="left"/>
    </xf>
    <xf numFmtId="164" fontId="8" fillId="0" borderId="0" xfId="1" applyNumberFormat="1" applyFont="1" applyBorder="1" applyAlignment="1" applyProtection="1">
      <alignment horizontal="left"/>
    </xf>
    <xf numFmtId="164" fontId="8" fillId="0" borderId="0" xfId="1" applyNumberFormat="1" applyFont="1" applyBorder="1" applyAlignment="1" applyProtection="1">
      <alignment horizontal="left"/>
      <protection locked="0"/>
    </xf>
    <xf numFmtId="0" fontId="10" fillId="0" borderId="0" xfId="0" applyFont="1" applyAlignment="1">
      <alignment horizontal="left" vertical="center" wrapText="1"/>
    </xf>
    <xf numFmtId="164" fontId="8" fillId="0" borderId="0" xfId="1" applyNumberFormat="1" applyFont="1" applyFill="1" applyAlignment="1" applyProtection="1">
      <alignment horizontal="left"/>
    </xf>
    <xf numFmtId="0" fontId="10" fillId="0" borderId="0" xfId="0" applyFont="1" applyAlignment="1">
      <alignment horizontal="left" vertical="center"/>
    </xf>
    <xf numFmtId="3" fontId="10" fillId="0" borderId="0" xfId="0" applyNumberFormat="1" applyFont="1" applyAlignment="1">
      <alignment horizontal="right" vertical="center"/>
    </xf>
    <xf numFmtId="0" fontId="8" fillId="0" borderId="0" xfId="0" applyFont="1" applyAlignment="1">
      <alignment horizontal="left" vertical="center" wrapText="1"/>
    </xf>
    <xf numFmtId="0" fontId="8" fillId="0" borderId="0" xfId="0" applyFont="1" applyAlignment="1">
      <alignment horizontal="right"/>
    </xf>
    <xf numFmtId="0" fontId="8" fillId="0" borderId="0" xfId="0" applyFont="1" applyAlignment="1">
      <alignment horizontal="center" vertical="center" wrapText="1"/>
    </xf>
    <xf numFmtId="0" fontId="18" fillId="0" borderId="0" xfId="0" applyFont="1" applyAlignment="1">
      <alignment vertical="center"/>
    </xf>
    <xf numFmtId="0" fontId="8" fillId="0" borderId="0" xfId="0" applyFont="1" applyAlignment="1">
      <alignment horizontal="center" vertical="center"/>
    </xf>
    <xf numFmtId="0" fontId="7" fillId="0" borderId="0" xfId="0" applyFont="1" applyAlignment="1">
      <alignment vertical="center"/>
    </xf>
    <xf numFmtId="0" fontId="22" fillId="0" borderId="0" xfId="0" applyFont="1" applyAlignment="1">
      <alignment vertical="center"/>
    </xf>
    <xf numFmtId="0" fontId="2" fillId="0" borderId="0" xfId="0" applyFont="1"/>
    <xf numFmtId="0" fontId="2" fillId="0" borderId="0" xfId="0" applyFont="1" applyAlignment="1">
      <alignment vertical="center"/>
    </xf>
    <xf numFmtId="0" fontId="21" fillId="0" borderId="0" xfId="0" applyFont="1" applyAlignment="1">
      <alignment vertical="top"/>
    </xf>
    <xf numFmtId="0" fontId="2" fillId="3" borderId="0" xfId="0" applyFont="1" applyFill="1"/>
    <xf numFmtId="0" fontId="22" fillId="3" borderId="0" xfId="0" applyFont="1" applyFill="1" applyAlignment="1">
      <alignment vertical="center"/>
    </xf>
    <xf numFmtId="0" fontId="2" fillId="3" borderId="0" xfId="0" applyFont="1" applyFill="1" applyAlignment="1">
      <alignment vertical="center"/>
    </xf>
    <xf numFmtId="0" fontId="21" fillId="3" borderId="0" xfId="0" applyFont="1" applyFill="1" applyAlignment="1">
      <alignment vertical="top"/>
    </xf>
    <xf numFmtId="0" fontId="23" fillId="3" borderId="0" xfId="0" applyFont="1" applyFill="1" applyAlignment="1">
      <alignment vertical="top"/>
    </xf>
    <xf numFmtId="0" fontId="24" fillId="3" borderId="0" xfId="0" applyFont="1" applyFill="1" applyAlignment="1">
      <alignment vertical="center"/>
    </xf>
    <xf numFmtId="0" fontId="0" fillId="3" borderId="0" xfId="0" applyFill="1"/>
    <xf numFmtId="0" fontId="8" fillId="0" borderId="0" xfId="0" applyFont="1" applyAlignment="1" applyProtection="1">
      <alignment vertical="top" wrapText="1"/>
      <protection locked="0"/>
    </xf>
    <xf numFmtId="0" fontId="7" fillId="0" borderId="0" xfId="0" applyFont="1" applyAlignment="1" applyProtection="1">
      <alignment horizontal="center" vertical="center" wrapText="1"/>
      <protection locked="0"/>
    </xf>
    <xf numFmtId="164" fontId="7" fillId="0" borderId="0" xfId="3" applyNumberFormat="1" applyFont="1" applyFill="1" applyBorder="1" applyAlignment="1" applyProtection="1">
      <alignment horizontal="center" vertical="center" wrapText="1"/>
      <protection locked="0"/>
    </xf>
    <xf numFmtId="0" fontId="7" fillId="0" borderId="0" xfId="0" applyFont="1" applyAlignment="1" applyProtection="1">
      <alignment horizontal="left" vertical="top" wrapText="1"/>
      <protection locked="0"/>
    </xf>
    <xf numFmtId="164" fontId="5" fillId="0" borderId="0" xfId="3" applyNumberFormat="1" applyFont="1" applyFill="1" applyBorder="1" applyAlignment="1" applyProtection="1">
      <alignment horizontal="center" vertical="center" wrapText="1"/>
    </xf>
    <xf numFmtId="164" fontId="7" fillId="0" borderId="0" xfId="3" applyNumberFormat="1" applyFont="1" applyFill="1" applyBorder="1" applyAlignment="1">
      <alignment horizontal="center" vertical="center" wrapText="1"/>
    </xf>
    <xf numFmtId="0" fontId="8" fillId="0" borderId="0" xfId="0" applyFont="1" applyAlignment="1">
      <alignment vertical="center" wrapText="1"/>
    </xf>
    <xf numFmtId="0" fontId="8" fillId="0" borderId="0" xfId="0" applyFont="1" applyAlignment="1" applyProtection="1">
      <alignment vertical="top"/>
      <protection locked="0"/>
    </xf>
    <xf numFmtId="0" fontId="7" fillId="0" borderId="0" xfId="0" applyFont="1" applyAlignment="1">
      <alignment vertical="center" wrapText="1"/>
    </xf>
    <xf numFmtId="0" fontId="7" fillId="0" borderId="0" xfId="0" applyFont="1" applyAlignment="1" applyProtection="1">
      <alignment vertical="top" wrapText="1"/>
      <protection locked="0"/>
    </xf>
    <xf numFmtId="0" fontId="8" fillId="0" borderId="0" xfId="0" applyFont="1" applyAlignment="1">
      <alignment wrapText="1"/>
    </xf>
    <xf numFmtId="0" fontId="7" fillId="0" borderId="0" xfId="0" applyFont="1" applyAlignment="1">
      <alignment vertical="top" wrapText="1"/>
    </xf>
    <xf numFmtId="0" fontId="9" fillId="3" borderId="0" xfId="0" applyFont="1" applyFill="1"/>
    <xf numFmtId="0" fontId="9" fillId="3" borderId="0" xfId="0" applyFont="1" applyFill="1" applyAlignment="1">
      <alignment vertical="center" wrapText="1"/>
    </xf>
    <xf numFmtId="0" fontId="9" fillId="0" borderId="0" xfId="0" applyFont="1"/>
    <xf numFmtId="0" fontId="25" fillId="0" borderId="0" xfId="3" applyFont="1" applyBorder="1" applyAlignment="1" applyProtection="1">
      <alignment horizontal="center" vertical="center"/>
    </xf>
    <xf numFmtId="0" fontId="5" fillId="0" borderId="0" xfId="0" applyFont="1"/>
    <xf numFmtId="166" fontId="8" fillId="0" borderId="0" xfId="0" applyNumberFormat="1" applyFont="1" applyAlignment="1">
      <alignment horizontal="center" vertical="center"/>
    </xf>
    <xf numFmtId="3" fontId="8" fillId="0" borderId="0" xfId="0" applyNumberFormat="1" applyFont="1" applyAlignment="1" applyProtection="1">
      <alignment horizontal="right" vertical="center"/>
      <protection locked="0"/>
    </xf>
    <xf numFmtId="0" fontId="5" fillId="0" borderId="0" xfId="0" applyFont="1" applyAlignment="1">
      <alignment vertical="center"/>
    </xf>
    <xf numFmtId="0" fontId="26" fillId="0" borderId="0" xfId="0" applyFont="1" applyAlignment="1" applyProtection="1">
      <alignment horizontal="left" vertical="center" wrapText="1" indent="1"/>
      <protection locked="0"/>
    </xf>
    <xf numFmtId="0" fontId="2" fillId="0" borderId="0" xfId="0" applyFont="1" applyAlignment="1">
      <alignment wrapText="1"/>
    </xf>
    <xf numFmtId="0" fontId="9" fillId="0" borderId="0" xfId="0" applyFont="1" applyAlignment="1">
      <alignment vertical="center"/>
    </xf>
    <xf numFmtId="164" fontId="8" fillId="0" borderId="0" xfId="1" applyNumberFormat="1" applyFont="1" applyFill="1" applyBorder="1" applyAlignment="1" applyProtection="1">
      <alignment vertical="center" wrapText="1"/>
    </xf>
    <xf numFmtId="9" fontId="8" fillId="0" borderId="0" xfId="2" applyFont="1" applyFill="1" applyBorder="1" applyAlignment="1" applyProtection="1">
      <alignment horizontal="left" vertical="center"/>
    </xf>
    <xf numFmtId="0" fontId="16" fillId="0" borderId="0" xfId="0" applyFont="1" applyAlignment="1">
      <alignment horizontal="left" vertical="center"/>
    </xf>
    <xf numFmtId="0" fontId="8" fillId="0" borderId="0" xfId="0" applyFont="1" applyAlignment="1">
      <alignment horizontal="left" vertical="top" wrapText="1"/>
    </xf>
    <xf numFmtId="0" fontId="27" fillId="0" borderId="0" xfId="0" applyFont="1"/>
    <xf numFmtId="0" fontId="8" fillId="2" borderId="0" xfId="0" applyFont="1" applyFill="1" applyAlignment="1">
      <alignment horizontal="right" vertical="center"/>
    </xf>
    <xf numFmtId="0" fontId="8" fillId="2" borderId="31" xfId="0" applyFont="1" applyFill="1" applyBorder="1" applyAlignment="1">
      <alignment horizontal="left" vertical="center" indent="1"/>
    </xf>
    <xf numFmtId="0" fontId="8" fillId="2" borderId="31" xfId="0" applyFont="1" applyFill="1" applyBorder="1" applyAlignment="1">
      <alignment horizontal="center" vertical="center"/>
    </xf>
    <xf numFmtId="0" fontId="8" fillId="2" borderId="31" xfId="0" applyFont="1" applyFill="1" applyBorder="1" applyAlignment="1">
      <alignment horizontal="left" vertical="center"/>
    </xf>
    <xf numFmtId="164" fontId="8" fillId="2" borderId="31" xfId="1" applyNumberFormat="1" applyFont="1" applyFill="1" applyBorder="1" applyAlignment="1" applyProtection="1">
      <alignment horizontal="center" vertical="center"/>
    </xf>
    <xf numFmtId="164" fontId="8" fillId="2" borderId="31" xfId="1" applyNumberFormat="1" applyFont="1" applyFill="1" applyBorder="1" applyAlignment="1" applyProtection="1">
      <alignment vertical="center"/>
    </xf>
    <xf numFmtId="164" fontId="8" fillId="2" borderId="31" xfId="1" applyNumberFormat="1" applyFont="1" applyFill="1" applyBorder="1" applyAlignment="1" applyProtection="1">
      <alignment horizontal="left" vertical="center"/>
    </xf>
    <xf numFmtId="0" fontId="8" fillId="2" borderId="0" xfId="0" applyFont="1" applyFill="1" applyAlignment="1">
      <alignment horizontal="left" vertical="center" wrapText="1" indent="1"/>
    </xf>
    <xf numFmtId="0" fontId="8" fillId="2" borderId="0" xfId="0" applyFont="1" applyFill="1" applyAlignment="1">
      <alignment horizontal="left" vertical="center"/>
    </xf>
    <xf numFmtId="1" fontId="8" fillId="2" borderId="0" xfId="0" applyNumberFormat="1" applyFont="1" applyFill="1" applyAlignment="1">
      <alignment horizontal="center" vertical="center"/>
    </xf>
    <xf numFmtId="1" fontId="8" fillId="2" borderId="0" xfId="0" applyNumberFormat="1" applyFont="1" applyFill="1" applyAlignment="1">
      <alignment horizontal="right" vertical="center"/>
    </xf>
    <xf numFmtId="0" fontId="8" fillId="2" borderId="0" xfId="0" applyFont="1" applyFill="1" applyAlignment="1">
      <alignment horizontal="left" vertical="center" indent="1"/>
    </xf>
    <xf numFmtId="0" fontId="8" fillId="2" borderId="31" xfId="0" applyFont="1" applyFill="1" applyBorder="1" applyAlignment="1">
      <alignment horizontal="right" vertical="center"/>
    </xf>
    <xf numFmtId="0" fontId="8" fillId="2" borderId="31" xfId="0" applyFont="1" applyFill="1" applyBorder="1" applyAlignment="1">
      <alignment horizontal="left" vertical="center" wrapText="1"/>
    </xf>
    <xf numFmtId="0" fontId="8" fillId="2" borderId="31" xfId="0" applyFont="1" applyFill="1" applyBorder="1" applyAlignment="1">
      <alignment vertical="center"/>
    </xf>
    <xf numFmtId="0" fontId="8" fillId="2" borderId="31" xfId="0" applyFont="1" applyFill="1" applyBorder="1" applyAlignment="1">
      <alignment horizontal="center" vertical="center" wrapText="1"/>
    </xf>
    <xf numFmtId="0" fontId="8" fillId="2" borderId="31" xfId="0" applyFont="1" applyFill="1" applyBorder="1" applyAlignment="1">
      <alignment vertical="center" wrapText="1"/>
    </xf>
    <xf numFmtId="0" fontId="8" fillId="2" borderId="0" xfId="0" applyFont="1" applyFill="1" applyAlignment="1">
      <alignment horizontal="left" vertical="center" wrapText="1"/>
    </xf>
    <xf numFmtId="0" fontId="8" fillId="2" borderId="0" xfId="0" applyFont="1" applyFill="1" applyAlignment="1">
      <alignment horizontal="center" vertical="center"/>
    </xf>
    <xf numFmtId="1" fontId="8" fillId="2" borderId="0" xfId="2" applyNumberFormat="1" applyFont="1" applyFill="1" applyBorder="1" applyAlignment="1" applyProtection="1">
      <alignment horizontal="center" vertical="center"/>
    </xf>
    <xf numFmtId="9" fontId="8" fillId="2" borderId="31" xfId="2" applyFont="1" applyFill="1" applyBorder="1" applyAlignment="1" applyProtection="1">
      <alignment horizontal="left" vertical="center"/>
    </xf>
    <xf numFmtId="166" fontId="8" fillId="2" borderId="31" xfId="0" applyNumberFormat="1" applyFont="1" applyFill="1" applyBorder="1" applyAlignment="1">
      <alignment horizontal="center" vertical="center"/>
    </xf>
    <xf numFmtId="0" fontId="8" fillId="2" borderId="0" xfId="0" applyFont="1" applyFill="1" applyAlignment="1">
      <alignment vertical="center"/>
    </xf>
    <xf numFmtId="0" fontId="11" fillId="0" borderId="0" xfId="0" applyFont="1" applyAlignment="1">
      <alignment wrapText="1"/>
    </xf>
    <xf numFmtId="0" fontId="9" fillId="0" borderId="0" xfId="0" applyFont="1" applyAlignment="1">
      <alignment vertical="top" wrapText="1"/>
    </xf>
    <xf numFmtId="0" fontId="9" fillId="2" borderId="0" xfId="0" applyFont="1" applyFill="1" applyAlignment="1" applyProtection="1">
      <alignment vertical="center"/>
      <protection locked="0"/>
    </xf>
    <xf numFmtId="0" fontId="30" fillId="3" borderId="0" xfId="0" applyFont="1" applyFill="1" applyAlignment="1">
      <alignment vertical="center"/>
    </xf>
    <xf numFmtId="0" fontId="31" fillId="3" borderId="0" xfId="0" applyFont="1" applyFill="1" applyAlignment="1">
      <alignment vertical="top"/>
    </xf>
    <xf numFmtId="0" fontId="10" fillId="0" borderId="0" xfId="0" applyFont="1" applyAlignment="1" applyProtection="1">
      <alignment horizontal="left"/>
      <protection locked="0"/>
    </xf>
    <xf numFmtId="0" fontId="10" fillId="0" borderId="0" xfId="0" applyFont="1" applyAlignment="1" applyProtection="1">
      <alignment horizontal="left" wrapText="1"/>
      <protection locked="0"/>
    </xf>
    <xf numFmtId="0" fontId="14" fillId="0" borderId="0" xfId="0" applyFont="1" applyAlignment="1" applyProtection="1">
      <alignment vertical="center" wrapText="1"/>
      <protection locked="0"/>
    </xf>
    <xf numFmtId="0" fontId="10" fillId="0" borderId="0" xfId="0" applyFont="1" applyAlignment="1" applyProtection="1">
      <alignment wrapText="1"/>
      <protection locked="0"/>
    </xf>
    <xf numFmtId="0" fontId="14" fillId="0" borderId="0" xfId="0" applyFont="1" applyAlignment="1" applyProtection="1">
      <alignment horizontal="left" vertical="top" wrapText="1"/>
      <protection locked="0"/>
    </xf>
    <xf numFmtId="0" fontId="8" fillId="0" borderId="0" xfId="0" applyFont="1" applyFill="1" applyAlignment="1" applyProtection="1">
      <alignment vertical="center"/>
      <protection locked="0"/>
    </xf>
    <xf numFmtId="0" fontId="8" fillId="0" borderId="0" xfId="0" applyFont="1" applyFill="1" applyProtection="1">
      <protection locked="0"/>
    </xf>
    <xf numFmtId="0" fontId="33" fillId="0" borderId="0" xfId="0" applyFont="1" applyAlignment="1">
      <alignment vertical="center"/>
    </xf>
    <xf numFmtId="0" fontId="35" fillId="0" borderId="0" xfId="0" applyFont="1" applyAlignment="1">
      <alignment horizontal="left" vertical="top" indent="2"/>
    </xf>
    <xf numFmtId="0" fontId="0" fillId="0" borderId="0" xfId="0" applyFont="1"/>
    <xf numFmtId="0" fontId="7" fillId="0" borderId="0" xfId="0" applyFont="1"/>
    <xf numFmtId="0" fontId="13" fillId="0" borderId="0" xfId="0" applyFont="1"/>
    <xf numFmtId="0" fontId="13" fillId="0" borderId="0" xfId="0" applyFont="1" applyAlignment="1">
      <alignment wrapText="1"/>
    </xf>
    <xf numFmtId="0" fontId="36" fillId="2" borderId="0" xfId="0" applyFont="1" applyFill="1" applyAlignment="1">
      <alignment wrapText="1"/>
    </xf>
    <xf numFmtId="0" fontId="38" fillId="0" borderId="0" xfId="0" applyFont="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5" fillId="4" borderId="0" xfId="0" applyFont="1" applyFill="1" applyAlignment="1" applyProtection="1">
      <alignment horizontal="left" vertical="center" wrapText="1"/>
      <protection locked="0"/>
    </xf>
    <xf numFmtId="0" fontId="0" fillId="0" borderId="0" xfId="0" applyFont="1" applyAlignment="1" applyProtection="1">
      <alignment vertical="center"/>
      <protection locked="0"/>
    </xf>
    <xf numFmtId="0" fontId="14" fillId="2" borderId="0" xfId="0" applyFont="1" applyFill="1" applyAlignment="1" applyProtection="1">
      <alignment vertical="top" wrapText="1"/>
      <protection locked="0"/>
    </xf>
    <xf numFmtId="0" fontId="14" fillId="2" borderId="25" xfId="0" applyFont="1" applyFill="1" applyBorder="1" applyAlignment="1" applyProtection="1">
      <alignment vertical="top"/>
      <protection locked="0"/>
    </xf>
    <xf numFmtId="0" fontId="14" fillId="2" borderId="25" xfId="0" applyFont="1" applyFill="1" applyBorder="1" applyAlignment="1" applyProtection="1">
      <alignment horizontal="left" vertical="top" wrapText="1"/>
      <protection locked="0"/>
    </xf>
    <xf numFmtId="49" fontId="10" fillId="2" borderId="26" xfId="0" applyNumberFormat="1" applyFont="1" applyFill="1" applyBorder="1" applyAlignment="1" applyProtection="1">
      <alignment horizontal="left" vertical="top" wrapText="1"/>
      <protection locked="0"/>
    </xf>
    <xf numFmtId="0" fontId="14" fillId="2" borderId="26" xfId="0" applyFont="1" applyFill="1" applyBorder="1" applyAlignment="1" applyProtection="1">
      <alignment horizontal="left" vertical="top" wrapText="1"/>
      <protection locked="0"/>
    </xf>
    <xf numFmtId="0" fontId="10" fillId="2" borderId="26" xfId="0" applyFont="1" applyFill="1" applyBorder="1" applyAlignment="1" applyProtection="1">
      <alignment vertical="top" wrapText="1"/>
      <protection locked="0"/>
    </xf>
    <xf numFmtId="0" fontId="10" fillId="2" borderId="26" xfId="0" applyFont="1" applyFill="1" applyBorder="1" applyAlignment="1" applyProtection="1">
      <alignment horizontal="left" vertical="top" wrapText="1"/>
      <protection locked="0"/>
    </xf>
    <xf numFmtId="49" fontId="10" fillId="2" borderId="26" xfId="0" applyNumberFormat="1" applyFont="1" applyFill="1" applyBorder="1" applyAlignment="1" applyProtection="1">
      <alignment horizontal="left" vertical="top" wrapText="1" indent="1"/>
      <protection locked="0"/>
    </xf>
    <xf numFmtId="49" fontId="10" fillId="2" borderId="26" xfId="0" applyNumberFormat="1" applyFont="1" applyFill="1" applyBorder="1" applyAlignment="1" applyProtection="1">
      <alignment vertical="top" wrapText="1"/>
      <protection locked="0"/>
    </xf>
    <xf numFmtId="49" fontId="10" fillId="2" borderId="26" xfId="0" applyNumberFormat="1" applyFont="1" applyFill="1" applyBorder="1" applyAlignment="1" applyProtection="1">
      <alignment horizontal="left" vertical="top" wrapText="1" indent="2"/>
      <protection locked="0"/>
    </xf>
    <xf numFmtId="49" fontId="10" fillId="2" borderId="25" xfId="0" applyNumberFormat="1" applyFont="1" applyFill="1" applyBorder="1" applyAlignment="1" applyProtection="1">
      <alignment horizontal="left" vertical="top" wrapText="1" indent="2"/>
      <protection locked="0"/>
    </xf>
    <xf numFmtId="0" fontId="10" fillId="2" borderId="25" xfId="0" applyFont="1" applyFill="1" applyBorder="1" applyAlignment="1" applyProtection="1">
      <alignment horizontal="left" vertical="top" wrapText="1"/>
      <protection locked="0"/>
    </xf>
    <xf numFmtId="49" fontId="10" fillId="2" borderId="0" xfId="0" applyNumberFormat="1" applyFont="1" applyFill="1" applyAlignment="1" applyProtection="1">
      <alignment horizontal="left" vertical="top" wrapText="1" indent="2"/>
      <protection locked="0"/>
    </xf>
    <xf numFmtId="0" fontId="10" fillId="2" borderId="0" xfId="0" applyFont="1" applyFill="1" applyAlignment="1" applyProtection="1">
      <alignment horizontal="left" vertical="top" wrapText="1"/>
      <protection locked="0"/>
    </xf>
    <xf numFmtId="0" fontId="14" fillId="2" borderId="0" xfId="0" applyFont="1" applyFill="1" applyAlignment="1" applyProtection="1">
      <alignment horizontal="left" vertical="top"/>
      <protection locked="0"/>
    </xf>
    <xf numFmtId="0" fontId="10" fillId="2" borderId="11" xfId="0" applyFont="1" applyFill="1" applyBorder="1" applyAlignment="1" applyProtection="1">
      <alignment horizontal="left" vertical="top" wrapText="1"/>
      <protection locked="0"/>
    </xf>
    <xf numFmtId="0" fontId="10" fillId="2" borderId="0" xfId="0" applyFont="1" applyFill="1" applyAlignment="1" applyProtection="1">
      <alignment vertical="top"/>
      <protection locked="0"/>
    </xf>
    <xf numFmtId="0" fontId="10" fillId="2" borderId="11" xfId="0" applyFont="1" applyFill="1" applyBorder="1" applyAlignment="1" applyProtection="1">
      <alignment vertical="top"/>
      <protection locked="0"/>
    </xf>
    <xf numFmtId="0" fontId="10" fillId="2" borderId="17" xfId="0" applyFont="1" applyFill="1" applyBorder="1" applyAlignment="1" applyProtection="1">
      <alignment vertical="top"/>
      <protection locked="0"/>
    </xf>
    <xf numFmtId="0" fontId="10" fillId="2" borderId="17" xfId="0" applyFont="1" applyFill="1" applyBorder="1" applyAlignment="1" applyProtection="1">
      <alignment horizontal="left" vertical="top" wrapText="1"/>
      <protection locked="0"/>
    </xf>
    <xf numFmtId="0" fontId="10" fillId="2" borderId="0" xfId="0" applyFont="1" applyFill="1" applyAlignment="1" applyProtection="1">
      <alignment vertical="top" wrapText="1"/>
      <protection locked="0"/>
    </xf>
    <xf numFmtId="0" fontId="43" fillId="0" borderId="0" xfId="0" applyFont="1" applyAlignment="1" applyProtection="1">
      <alignment vertical="center"/>
      <protection locked="0"/>
    </xf>
    <xf numFmtId="0" fontId="40" fillId="0" borderId="0" xfId="0" applyFont="1" applyAlignment="1">
      <alignment vertical="center" wrapText="1"/>
    </xf>
    <xf numFmtId="0" fontId="7" fillId="0" borderId="0" xfId="0" applyFont="1" applyAlignment="1">
      <alignment wrapText="1"/>
    </xf>
    <xf numFmtId="0" fontId="5" fillId="0" borderId="0" xfId="0" applyFont="1" applyAlignment="1">
      <alignment vertical="center" wrapText="1"/>
    </xf>
    <xf numFmtId="0" fontId="8" fillId="2" borderId="14" xfId="0" applyFont="1" applyFill="1" applyBorder="1" applyAlignment="1">
      <alignment horizontal="left" vertical="top" wrapText="1"/>
    </xf>
    <xf numFmtId="0" fontId="8" fillId="2" borderId="14" xfId="0" applyFont="1" applyFill="1" applyBorder="1" applyAlignment="1">
      <alignment vertical="top" wrapText="1"/>
    </xf>
    <xf numFmtId="0" fontId="8" fillId="2" borderId="15" xfId="0" applyFont="1" applyFill="1" applyBorder="1" applyAlignment="1">
      <alignment horizontal="left" vertical="top" wrapText="1"/>
    </xf>
    <xf numFmtId="0" fontId="8" fillId="2" borderId="15" xfId="0" applyFont="1" applyFill="1" applyBorder="1" applyAlignment="1">
      <alignment vertical="top" wrapText="1"/>
    </xf>
    <xf numFmtId="0" fontId="8" fillId="2" borderId="16" xfId="0" applyFont="1" applyFill="1" applyBorder="1" applyAlignment="1">
      <alignment horizontal="left" vertical="top" wrapText="1"/>
    </xf>
    <xf numFmtId="0" fontId="8" fillId="2" borderId="16" xfId="0" applyFont="1" applyFill="1" applyBorder="1" applyAlignment="1">
      <alignment vertical="top" wrapText="1"/>
    </xf>
    <xf numFmtId="164" fontId="7" fillId="0" borderId="0" xfId="3" applyNumberFormat="1" applyFont="1" applyFill="1" applyBorder="1" applyAlignment="1" applyProtection="1">
      <alignment horizontal="center" vertical="center" wrapText="1"/>
    </xf>
    <xf numFmtId="0" fontId="43" fillId="0" borderId="0" xfId="0" applyFont="1" applyAlignment="1">
      <alignment vertical="center"/>
    </xf>
    <xf numFmtId="0" fontId="44" fillId="0" borderId="0" xfId="0" applyFont="1" applyAlignment="1">
      <alignment vertical="center"/>
    </xf>
    <xf numFmtId="0" fontId="44" fillId="0" borderId="0" xfId="0" applyFont="1" applyAlignment="1">
      <alignment horizontal="left" vertical="center"/>
    </xf>
    <xf numFmtId="0" fontId="45" fillId="0" borderId="0" xfId="0" applyFont="1" applyAlignment="1">
      <alignment horizontal="left" vertical="center"/>
    </xf>
    <xf numFmtId="164" fontId="45" fillId="0" borderId="0" xfId="1" applyNumberFormat="1" applyFont="1" applyAlignment="1" applyProtection="1">
      <alignment horizontal="left"/>
    </xf>
    <xf numFmtId="164" fontId="45" fillId="0" borderId="0" xfId="1" applyNumberFormat="1" applyFont="1" applyFill="1" applyAlignment="1" applyProtection="1">
      <alignment horizontal="left"/>
    </xf>
    <xf numFmtId="0" fontId="45" fillId="0" borderId="0" xfId="0" applyFont="1" applyAlignment="1">
      <alignment horizontal="left"/>
    </xf>
    <xf numFmtId="0" fontId="45" fillId="0" borderId="0" xfId="0" applyFont="1"/>
    <xf numFmtId="0" fontId="24" fillId="0" borderId="0" xfId="0" applyFont="1" applyAlignment="1">
      <alignment horizontal="left" vertical="center" wrapText="1"/>
    </xf>
    <xf numFmtId="3" fontId="18" fillId="0" borderId="0" xfId="0" applyNumberFormat="1" applyFont="1" applyAlignment="1">
      <alignment horizontal="right" vertical="center"/>
    </xf>
    <xf numFmtId="0" fontId="14" fillId="4" borderId="7" xfId="0" applyFont="1" applyFill="1" applyBorder="1" applyAlignment="1">
      <alignment horizontal="left" vertical="center" wrapText="1"/>
    </xf>
    <xf numFmtId="0" fontId="14" fillId="4" borderId="1" xfId="0" applyFont="1" applyFill="1" applyBorder="1" applyAlignment="1">
      <alignment horizontal="left" vertical="center"/>
    </xf>
    <xf numFmtId="0" fontId="0" fillId="0" borderId="0" xfId="0" applyFont="1" applyAlignment="1">
      <alignment vertical="center"/>
    </xf>
    <xf numFmtId="0" fontId="14" fillId="4" borderId="5" xfId="0" applyFont="1" applyFill="1" applyBorder="1" applyAlignment="1">
      <alignment vertical="center" wrapText="1"/>
    </xf>
    <xf numFmtId="0" fontId="14" fillId="4" borderId="8" xfId="0" applyFont="1" applyFill="1" applyBorder="1" applyAlignment="1">
      <alignment vertical="center" wrapText="1"/>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0" xfId="1" applyNumberFormat="1" applyFont="1" applyFill="1" applyBorder="1" applyAlignment="1" applyProtection="1">
      <alignment horizontal="center" vertical="center"/>
    </xf>
    <xf numFmtId="164" fontId="14" fillId="4" borderId="6" xfId="1" applyNumberFormat="1" applyFont="1" applyFill="1" applyBorder="1" applyAlignment="1" applyProtection="1">
      <alignment horizontal="center" vertical="center"/>
    </xf>
    <xf numFmtId="0" fontId="12" fillId="2" borderId="5" xfId="0" applyFont="1" applyFill="1" applyBorder="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xf>
    <xf numFmtId="164" fontId="12" fillId="2" borderId="0" xfId="1" applyNumberFormat="1" applyFont="1" applyFill="1" applyBorder="1" applyAlignment="1" applyProtection="1">
      <alignment horizontal="center" vertical="center"/>
    </xf>
    <xf numFmtId="164" fontId="12" fillId="2" borderId="0" xfId="1" applyNumberFormat="1" applyFont="1" applyFill="1" applyBorder="1" applyAlignment="1" applyProtection="1">
      <alignment horizontal="center" vertical="center" wrapText="1"/>
    </xf>
    <xf numFmtId="0" fontId="46" fillId="2" borderId="35" xfId="0" applyFont="1" applyFill="1" applyBorder="1" applyAlignment="1">
      <alignment horizontal="left" vertical="center"/>
    </xf>
    <xf numFmtId="0" fontId="5" fillId="2" borderId="35" xfId="0" applyFont="1" applyFill="1" applyBorder="1" applyAlignment="1">
      <alignment horizontal="left" vertical="center" wrapText="1"/>
    </xf>
    <xf numFmtId="1" fontId="5" fillId="2" borderId="35" xfId="0" applyNumberFormat="1" applyFont="1" applyFill="1" applyBorder="1" applyAlignment="1">
      <alignment horizontal="center" vertical="center"/>
    </xf>
    <xf numFmtId="1" fontId="5" fillId="2" borderId="35" xfId="0" applyNumberFormat="1" applyFont="1" applyFill="1" applyBorder="1" applyAlignment="1">
      <alignment horizontal="right" vertical="center"/>
    </xf>
    <xf numFmtId="0" fontId="5" fillId="2" borderId="35" xfId="0" applyFont="1" applyFill="1" applyBorder="1" applyAlignment="1">
      <alignment horizontal="right" vertical="center"/>
    </xf>
    <xf numFmtId="0" fontId="33" fillId="2" borderId="0" xfId="0" applyFont="1" applyFill="1" applyAlignment="1">
      <alignment horizontal="left" vertical="center" wrapText="1" indent="1"/>
    </xf>
    <xf numFmtId="0" fontId="33" fillId="2" borderId="0" xfId="0" applyFont="1" applyFill="1" applyAlignment="1">
      <alignment horizontal="left" vertical="center"/>
    </xf>
    <xf numFmtId="1" fontId="33" fillId="2" borderId="0" xfId="0" applyNumberFormat="1" applyFont="1" applyFill="1" applyAlignment="1" applyProtection="1">
      <alignment horizontal="center" vertical="center"/>
      <protection locked="0"/>
    </xf>
    <xf numFmtId="1" fontId="33" fillId="2" borderId="0" xfId="0" applyNumberFormat="1" applyFont="1" applyFill="1" applyAlignment="1">
      <alignment horizontal="center" vertical="center"/>
    </xf>
    <xf numFmtId="1" fontId="33" fillId="2" borderId="0" xfId="0" applyNumberFormat="1" applyFont="1" applyFill="1" applyAlignment="1">
      <alignment horizontal="right" vertical="center"/>
    </xf>
    <xf numFmtId="0" fontId="33" fillId="2" borderId="0" xfId="0" applyFont="1" applyFill="1" applyAlignment="1">
      <alignment horizontal="right" vertical="center"/>
    </xf>
    <xf numFmtId="0" fontId="33" fillId="2" borderId="0" xfId="0" applyFont="1" applyFill="1" applyAlignment="1">
      <alignment horizontal="left" vertical="center" indent="1"/>
    </xf>
    <xf numFmtId="0" fontId="33" fillId="2" borderId="31" xfId="0" applyFont="1" applyFill="1" applyBorder="1" applyAlignment="1">
      <alignment horizontal="left" vertical="center" indent="1"/>
    </xf>
    <xf numFmtId="0" fontId="33" fillId="2" borderId="31" xfId="0" applyFont="1" applyFill="1" applyBorder="1" applyAlignment="1">
      <alignment horizontal="left" vertical="center"/>
    </xf>
    <xf numFmtId="1" fontId="33" fillId="2" borderId="31" xfId="0" applyNumberFormat="1" applyFont="1" applyFill="1" applyBorder="1" applyAlignment="1" applyProtection="1">
      <alignment horizontal="center" vertical="center"/>
      <protection locked="0"/>
    </xf>
    <xf numFmtId="1" fontId="33" fillId="2" borderId="31" xfId="0" applyNumberFormat="1" applyFont="1" applyFill="1" applyBorder="1" applyAlignment="1">
      <alignment horizontal="center" vertical="center"/>
    </xf>
    <xf numFmtId="1" fontId="33" fillId="2" borderId="31" xfId="0" applyNumberFormat="1" applyFont="1" applyFill="1" applyBorder="1" applyAlignment="1">
      <alignment horizontal="right" vertical="center"/>
    </xf>
    <xf numFmtId="0" fontId="33" fillId="2" borderId="31" xfId="0" applyFont="1" applyFill="1" applyBorder="1" applyAlignment="1">
      <alignment horizontal="right" vertical="center"/>
    </xf>
    <xf numFmtId="0" fontId="33" fillId="2" borderId="34" xfId="0" applyFont="1" applyFill="1" applyBorder="1" applyAlignment="1">
      <alignment horizontal="left" vertical="center" wrapText="1" indent="1"/>
    </xf>
    <xf numFmtId="0" fontId="33" fillId="2" borderId="34" xfId="0" applyFont="1" applyFill="1" applyBorder="1" applyAlignment="1">
      <alignment horizontal="left" vertical="center"/>
    </xf>
    <xf numFmtId="1" fontId="33" fillId="2" borderId="34" xfId="0" applyNumberFormat="1" applyFont="1" applyFill="1" applyBorder="1" applyAlignment="1" applyProtection="1">
      <alignment horizontal="center" vertical="center"/>
      <protection locked="0"/>
    </xf>
    <xf numFmtId="1" fontId="33" fillId="2" borderId="34" xfId="0" applyNumberFormat="1" applyFont="1" applyFill="1" applyBorder="1" applyAlignment="1">
      <alignment horizontal="center" vertical="center"/>
    </xf>
    <xf numFmtId="1" fontId="33" fillId="2" borderId="34" xfId="0" applyNumberFormat="1" applyFont="1" applyFill="1" applyBorder="1" applyAlignment="1">
      <alignment horizontal="right" vertical="center"/>
    </xf>
    <xf numFmtId="0" fontId="33" fillId="2" borderId="34" xfId="0" applyFont="1" applyFill="1" applyBorder="1" applyAlignment="1">
      <alignment horizontal="right" vertical="center"/>
    </xf>
    <xf numFmtId="0" fontId="37" fillId="0" borderId="0" xfId="0" applyFont="1" applyAlignment="1">
      <alignment vertical="top" wrapText="1"/>
    </xf>
    <xf numFmtId="0" fontId="37" fillId="0" borderId="0" xfId="0" applyFont="1" applyAlignment="1">
      <alignment horizontal="left" vertical="top" wrapText="1"/>
    </xf>
    <xf numFmtId="0" fontId="14" fillId="4" borderId="39" xfId="0" applyFont="1" applyFill="1" applyBorder="1" applyAlignment="1">
      <alignment horizontal="left" vertical="center" wrapText="1"/>
    </xf>
    <xf numFmtId="0" fontId="14" fillId="4" borderId="35" xfId="0" applyFont="1" applyFill="1" applyBorder="1" applyAlignment="1">
      <alignment horizontal="left" vertical="center"/>
    </xf>
    <xf numFmtId="0" fontId="14" fillId="4" borderId="40" xfId="0" applyFont="1" applyFill="1" applyBorder="1" applyAlignment="1">
      <alignment horizontal="center" vertical="center"/>
    </xf>
    <xf numFmtId="0" fontId="14" fillId="4" borderId="40" xfId="0" applyFont="1" applyFill="1" applyBorder="1" applyAlignment="1">
      <alignment horizontal="center"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49" fillId="2" borderId="35" xfId="0" applyFont="1" applyFill="1" applyBorder="1" applyAlignment="1">
      <alignment horizontal="left" vertical="center"/>
    </xf>
    <xf numFmtId="0" fontId="50" fillId="2" borderId="35" xfId="0" applyFont="1" applyFill="1" applyBorder="1" applyAlignment="1">
      <alignment horizontal="left" vertical="center" wrapText="1"/>
    </xf>
    <xf numFmtId="0" fontId="50" fillId="2" borderId="35" xfId="0" applyFont="1" applyFill="1" applyBorder="1" applyAlignment="1">
      <alignment horizontal="right" vertical="center" wrapText="1"/>
    </xf>
    <xf numFmtId="0" fontId="50" fillId="2" borderId="35" xfId="0" applyFont="1" applyFill="1" applyBorder="1" applyAlignment="1">
      <alignment horizontal="center" vertical="center"/>
    </xf>
    <xf numFmtId="0" fontId="51" fillId="0" borderId="0" xfId="0" applyFont="1" applyAlignment="1">
      <alignment vertical="center"/>
    </xf>
    <xf numFmtId="0" fontId="33" fillId="2" borderId="35" xfId="0" applyFont="1" applyFill="1" applyBorder="1" applyAlignment="1">
      <alignment horizontal="left" vertical="center" wrapText="1" indent="1"/>
    </xf>
    <xf numFmtId="0" fontId="33" fillId="2" borderId="35" xfId="0" applyFont="1" applyFill="1" applyBorder="1" applyAlignment="1">
      <alignment horizontal="left" vertical="center" wrapText="1"/>
    </xf>
    <xf numFmtId="0" fontId="33" fillId="2" borderId="35" xfId="0" applyFont="1" applyFill="1" applyBorder="1" applyAlignment="1">
      <alignment horizontal="center" vertical="center" wrapText="1"/>
    </xf>
    <xf numFmtId="0" fontId="33" fillId="2" borderId="35" xfId="0" applyFont="1" applyFill="1" applyBorder="1" applyAlignment="1">
      <alignment horizontal="center" vertical="center"/>
    </xf>
    <xf numFmtId="1" fontId="33" fillId="2" borderId="35" xfId="2" applyNumberFormat="1" applyFont="1" applyFill="1" applyBorder="1" applyAlignment="1" applyProtection="1">
      <alignment horizontal="center" vertical="center"/>
    </xf>
    <xf numFmtId="0" fontId="8" fillId="2" borderId="0" xfId="0" applyFont="1" applyFill="1" applyAlignment="1">
      <alignment horizontal="center" vertical="center" wrapText="1"/>
    </xf>
    <xf numFmtId="0" fontId="49" fillId="2" borderId="29" xfId="0" applyFont="1" applyFill="1" applyBorder="1" applyAlignment="1">
      <alignment horizontal="left" vertical="center"/>
    </xf>
    <xf numFmtId="0" fontId="50" fillId="2" borderId="29" xfId="0" applyFont="1" applyFill="1" applyBorder="1" applyAlignment="1">
      <alignment horizontal="left" vertical="center" wrapText="1"/>
    </xf>
    <xf numFmtId="0" fontId="50" fillId="2" borderId="29" xfId="0" applyFont="1" applyFill="1" applyBorder="1" applyAlignment="1">
      <alignment horizontal="center" vertical="center"/>
    </xf>
    <xf numFmtId="9" fontId="33" fillId="2" borderId="0" xfId="2" applyFont="1" applyFill="1" applyBorder="1" applyAlignment="1" applyProtection="1">
      <alignment horizontal="center" vertical="center"/>
    </xf>
    <xf numFmtId="0" fontId="33" fillId="2" borderId="0" xfId="0" applyFont="1" applyFill="1" applyAlignment="1">
      <alignment horizontal="center" vertical="center"/>
    </xf>
    <xf numFmtId="0" fontId="33" fillId="2" borderId="34" xfId="0" applyFont="1" applyFill="1" applyBorder="1" applyAlignment="1">
      <alignment horizontal="left" vertical="center" indent="1"/>
    </xf>
    <xf numFmtId="9" fontId="33" fillId="2" borderId="34" xfId="2" applyFont="1" applyFill="1" applyBorder="1" applyAlignment="1" applyProtection="1">
      <alignment horizontal="center" vertical="center"/>
    </xf>
    <xf numFmtId="0" fontId="33" fillId="2" borderId="34" xfId="0" applyFont="1" applyFill="1" applyBorder="1" applyAlignment="1">
      <alignment horizontal="center" vertical="center"/>
    </xf>
    <xf numFmtId="0" fontId="33" fillId="2" borderId="0" xfId="0" applyFont="1" applyFill="1" applyAlignment="1">
      <alignment horizontal="left" vertical="center" wrapText="1"/>
    </xf>
    <xf numFmtId="0" fontId="33" fillId="2" borderId="0" xfId="1" applyNumberFormat="1" applyFont="1" applyFill="1" applyBorder="1" applyAlignment="1" applyProtection="1">
      <alignment horizontal="center" vertical="center"/>
      <protection locked="0"/>
    </xf>
    <xf numFmtId="0" fontId="33" fillId="2" borderId="0" xfId="1" applyNumberFormat="1" applyFont="1" applyFill="1" applyBorder="1" applyAlignment="1" applyProtection="1">
      <alignment horizontal="center" vertical="center"/>
    </xf>
    <xf numFmtId="0" fontId="33" fillId="2" borderId="0" xfId="3" applyFont="1" applyFill="1" applyBorder="1" applyAlignment="1" applyProtection="1">
      <alignment horizontal="left" vertical="center" wrapText="1"/>
    </xf>
    <xf numFmtId="0" fontId="46" fillId="2" borderId="31" xfId="0" applyFont="1" applyFill="1" applyBorder="1" applyAlignment="1">
      <alignment horizontal="left" vertical="center"/>
    </xf>
    <xf numFmtId="0" fontId="46" fillId="2" borderId="31" xfId="3" applyFont="1" applyFill="1" applyBorder="1" applyAlignment="1" applyProtection="1">
      <alignment horizontal="left" vertical="center"/>
    </xf>
    <xf numFmtId="0" fontId="46" fillId="2" borderId="31" xfId="3" applyFont="1" applyFill="1" applyBorder="1" applyAlignment="1" applyProtection="1">
      <alignment horizontal="left" vertical="center" wrapText="1"/>
    </xf>
    <xf numFmtId="0" fontId="46" fillId="2" borderId="31" xfId="0" applyFont="1" applyFill="1" applyBorder="1" applyAlignment="1">
      <alignment horizontal="left" vertical="center" wrapText="1"/>
    </xf>
    <xf numFmtId="0" fontId="46" fillId="2" borderId="31" xfId="0" applyFont="1" applyFill="1" applyBorder="1" applyAlignment="1">
      <alignment horizontal="center" vertical="center"/>
    </xf>
    <xf numFmtId="0" fontId="46" fillId="2" borderId="31" xfId="1" applyNumberFormat="1" applyFont="1" applyFill="1" applyBorder="1" applyAlignment="1" applyProtection="1">
      <alignment horizontal="center" vertical="center"/>
      <protection locked="0"/>
    </xf>
    <xf numFmtId="0" fontId="46" fillId="0" borderId="31" xfId="1" applyNumberFormat="1" applyFont="1" applyFill="1" applyBorder="1" applyAlignment="1" applyProtection="1">
      <alignment horizontal="center" vertical="center"/>
      <protection locked="0"/>
    </xf>
    <xf numFmtId="0" fontId="46" fillId="2" borderId="31" xfId="1" applyNumberFormat="1" applyFont="1" applyFill="1" applyBorder="1" applyAlignment="1" applyProtection="1">
      <alignment horizontal="center" vertical="center"/>
    </xf>
    <xf numFmtId="0" fontId="46" fillId="2" borderId="0" xfId="0" applyFont="1" applyFill="1" applyAlignment="1">
      <alignment horizontal="left" vertical="center"/>
    </xf>
    <xf numFmtId="0" fontId="46" fillId="2" borderId="0" xfId="3" applyFont="1" applyFill="1" applyBorder="1" applyAlignment="1" applyProtection="1">
      <alignment horizontal="left" vertical="center"/>
    </xf>
    <xf numFmtId="0" fontId="46" fillId="2" borderId="0" xfId="3" applyFont="1" applyFill="1" applyBorder="1" applyAlignment="1" applyProtection="1">
      <alignment horizontal="left" vertical="center" wrapText="1"/>
    </xf>
    <xf numFmtId="0" fontId="46" fillId="2" borderId="0" xfId="0" applyFont="1" applyFill="1" applyAlignment="1">
      <alignment horizontal="left" vertical="center" wrapText="1"/>
    </xf>
    <xf numFmtId="0" fontId="46" fillId="2" borderId="0" xfId="0" applyFont="1" applyFill="1" applyAlignment="1">
      <alignment horizontal="center" vertical="center"/>
    </xf>
    <xf numFmtId="0" fontId="46" fillId="2" borderId="0" xfId="1" applyNumberFormat="1" applyFont="1" applyFill="1" applyBorder="1" applyAlignment="1" applyProtection="1">
      <alignment horizontal="center" vertical="center"/>
    </xf>
    <xf numFmtId="0" fontId="46" fillId="2" borderId="0" xfId="1" applyNumberFormat="1" applyFont="1" applyFill="1" applyAlignment="1">
      <alignment horizontal="center" vertical="center"/>
    </xf>
    <xf numFmtId="0" fontId="50" fillId="2" borderId="29" xfId="1" applyNumberFormat="1" applyFont="1" applyFill="1" applyBorder="1" applyAlignment="1" applyProtection="1">
      <alignment horizontal="center" vertical="center"/>
    </xf>
    <xf numFmtId="0" fontId="33" fillId="2" borderId="28" xfId="0" applyFont="1" applyFill="1" applyBorder="1" applyAlignment="1">
      <alignment horizontal="left" vertical="center" indent="1"/>
    </xf>
    <xf numFmtId="0" fontId="33" fillId="2" borderId="28" xfId="0" applyFont="1" applyFill="1" applyBorder="1" applyAlignment="1">
      <alignment horizontal="left" vertical="center"/>
    </xf>
    <xf numFmtId="0" fontId="33" fillId="2" borderId="28" xfId="0" applyFont="1" applyFill="1" applyBorder="1" applyAlignment="1">
      <alignment horizontal="center" vertical="center"/>
    </xf>
    <xf numFmtId="0" fontId="33" fillId="2" borderId="28" xfId="1" applyNumberFormat="1" applyFont="1" applyFill="1" applyBorder="1" applyAlignment="1" applyProtection="1">
      <alignment horizontal="center" vertical="center"/>
      <protection locked="0"/>
    </xf>
    <xf numFmtId="0" fontId="33" fillId="2" borderId="28" xfId="1" applyNumberFormat="1" applyFont="1" applyFill="1" applyBorder="1" applyAlignment="1" applyProtection="1">
      <alignment horizontal="center" vertical="center"/>
    </xf>
    <xf numFmtId="0" fontId="49" fillId="2" borderId="30" xfId="0" applyFont="1" applyFill="1" applyBorder="1" applyAlignment="1">
      <alignment horizontal="left" vertical="center"/>
    </xf>
    <xf numFmtId="0" fontId="50" fillId="2" borderId="30" xfId="0" applyFont="1" applyFill="1" applyBorder="1" applyAlignment="1">
      <alignment horizontal="left" vertical="center" wrapText="1"/>
    </xf>
    <xf numFmtId="0" fontId="50" fillId="2" borderId="30" xfId="0" applyFont="1" applyFill="1" applyBorder="1" applyAlignment="1">
      <alignment horizontal="center" vertical="center"/>
    </xf>
    <xf numFmtId="0" fontId="50" fillId="2" borderId="30" xfId="1" applyNumberFormat="1" applyFont="1" applyFill="1" applyBorder="1" applyAlignment="1" applyProtection="1">
      <alignment horizontal="center" vertical="center"/>
    </xf>
    <xf numFmtId="0" fontId="33" fillId="2" borderId="37" xfId="0" applyFont="1" applyFill="1" applyBorder="1" applyAlignment="1">
      <alignment horizontal="left" vertical="center" indent="1"/>
    </xf>
    <xf numFmtId="0" fontId="33" fillId="2" borderId="37" xfId="0" applyFont="1" applyFill="1" applyBorder="1" applyAlignment="1">
      <alignment horizontal="left" vertical="center"/>
    </xf>
    <xf numFmtId="0" fontId="33" fillId="2" borderId="37" xfId="0" applyFont="1" applyFill="1" applyBorder="1" applyAlignment="1">
      <alignment horizontal="center" vertical="center"/>
    </xf>
    <xf numFmtId="0" fontId="33" fillId="2" borderId="37" xfId="1" applyNumberFormat="1" applyFont="1" applyFill="1" applyBorder="1" applyAlignment="1" applyProtection="1">
      <alignment horizontal="center" vertical="center"/>
      <protection locked="0"/>
    </xf>
    <xf numFmtId="0" fontId="33" fillId="2" borderId="37" xfId="1" applyNumberFormat="1" applyFont="1" applyFill="1" applyBorder="1" applyAlignment="1" applyProtection="1">
      <alignment horizontal="center" vertical="center"/>
    </xf>
    <xf numFmtId="0" fontId="0" fillId="0" borderId="0" xfId="0" applyFont="1" applyAlignment="1">
      <alignment horizontal="center" vertical="center" wrapText="1"/>
    </xf>
    <xf numFmtId="0" fontId="14" fillId="4" borderId="0" xfId="0" applyFont="1" applyFill="1" applyAlignment="1">
      <alignment horizontal="center" vertical="center"/>
    </xf>
    <xf numFmtId="0" fontId="12" fillId="2" borderId="5" xfId="0" applyFont="1" applyFill="1" applyBorder="1" applyAlignment="1">
      <alignment horizontal="left" vertical="center" wrapText="1"/>
    </xf>
    <xf numFmtId="0" fontId="50" fillId="2" borderId="35" xfId="0" applyFont="1" applyFill="1" applyBorder="1" applyAlignment="1">
      <alignment horizontal="center" vertical="center" wrapText="1"/>
    </xf>
    <xf numFmtId="0" fontId="51" fillId="0" borderId="0" xfId="0" applyFont="1" applyAlignment="1">
      <alignment horizontal="center" vertical="center" wrapText="1"/>
    </xf>
    <xf numFmtId="0" fontId="33" fillId="2" borderId="35" xfId="0" applyFont="1" applyFill="1" applyBorder="1" applyAlignment="1">
      <alignment horizontal="left" vertical="center" indent="1"/>
    </xf>
    <xf numFmtId="0" fontId="33" fillId="2" borderId="35" xfId="0" applyFont="1" applyFill="1" applyBorder="1" applyAlignment="1">
      <alignment horizontal="left" vertical="center"/>
    </xf>
    <xf numFmtId="0" fontId="33" fillId="2" borderId="35" xfId="0" applyFont="1" applyFill="1" applyBorder="1" applyAlignment="1" applyProtection="1">
      <alignment horizontal="center" vertical="center"/>
      <protection locked="0"/>
    </xf>
    <xf numFmtId="0" fontId="33" fillId="2" borderId="5" xfId="0" applyFont="1" applyFill="1" applyBorder="1" applyAlignment="1">
      <alignment horizontal="left" vertical="center" indent="1"/>
    </xf>
    <xf numFmtId="0" fontId="33" fillId="5" borderId="0" xfId="0" applyFont="1" applyFill="1" applyAlignment="1">
      <alignment horizontal="center" vertical="center"/>
    </xf>
    <xf numFmtId="0" fontId="50" fillId="2" borderId="29" xfId="0" applyFont="1" applyFill="1" applyBorder="1" applyAlignment="1">
      <alignment horizontal="center" vertical="center" wrapText="1"/>
    </xf>
    <xf numFmtId="0" fontId="33" fillId="2" borderId="0" xfId="0" applyFont="1" applyFill="1" applyAlignment="1" applyProtection="1">
      <alignment horizontal="center" vertical="center"/>
      <protection locked="0"/>
    </xf>
    <xf numFmtId="0" fontId="33" fillId="2" borderId="34" xfId="0" applyFont="1" applyFill="1" applyBorder="1" applyAlignment="1" applyProtection="1">
      <alignment horizontal="center" vertical="center"/>
      <protection locked="0"/>
    </xf>
    <xf numFmtId="0" fontId="50" fillId="2" borderId="30" xfId="0" applyFont="1" applyFill="1" applyBorder="1" applyAlignment="1">
      <alignment horizontal="center" vertical="center" wrapText="1"/>
    </xf>
    <xf numFmtId="0" fontId="33" fillId="2" borderId="37" xfId="0" applyFont="1" applyFill="1" applyBorder="1" applyAlignment="1" applyProtection="1">
      <alignment horizontal="center" vertical="center"/>
      <protection locked="0"/>
    </xf>
    <xf numFmtId="0" fontId="18" fillId="0" borderId="0" xfId="0" applyFont="1" applyAlignment="1">
      <alignment horizontal="center" vertical="center"/>
    </xf>
    <xf numFmtId="0" fontId="14" fillId="4" borderId="0" xfId="0" applyFont="1" applyFill="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vertical="center"/>
    </xf>
    <xf numFmtId="0" fontId="5" fillId="2" borderId="0" xfId="0" applyFont="1" applyFill="1" applyAlignment="1">
      <alignment horizontal="left" vertical="center" wrapText="1"/>
    </xf>
    <xf numFmtId="0" fontId="5" fillId="2" borderId="0" xfId="0" applyFont="1" applyFill="1" applyAlignment="1">
      <alignment horizontal="center" vertical="center" wrapText="1"/>
    </xf>
    <xf numFmtId="0" fontId="24" fillId="0" borderId="0" xfId="0" applyFont="1" applyAlignment="1">
      <alignment vertical="center"/>
    </xf>
    <xf numFmtId="0" fontId="24" fillId="0" borderId="0" xfId="0" applyFont="1" applyAlignment="1">
      <alignment horizontal="center" vertical="center"/>
    </xf>
    <xf numFmtId="3" fontId="24" fillId="0" borderId="0" xfId="0" applyNumberFormat="1" applyFont="1" applyAlignment="1">
      <alignment horizontal="right" vertical="center"/>
    </xf>
    <xf numFmtId="0" fontId="7" fillId="4" borderId="0" xfId="0" applyFont="1" applyFill="1" applyAlignment="1">
      <alignment horizontal="left" vertical="center" wrapText="1"/>
    </xf>
    <xf numFmtId="0" fontId="7" fillId="4" borderId="0" xfId="0" applyFont="1" applyFill="1" applyAlignment="1">
      <alignment horizontal="center" vertical="center" wrapText="1"/>
    </xf>
    <xf numFmtId="0" fontId="46" fillId="2" borderId="0" xfId="0" applyFont="1" applyFill="1" applyAlignment="1">
      <alignment horizontal="center" vertical="center" wrapText="1"/>
    </xf>
    <xf numFmtId="0" fontId="33" fillId="2" borderId="0" xfId="0" applyFont="1" applyFill="1" applyAlignment="1" applyProtection="1">
      <alignment horizontal="right" vertical="center"/>
      <protection locked="0"/>
    </xf>
    <xf numFmtId="0" fontId="14" fillId="4" borderId="0" xfId="0" applyFont="1" applyFill="1" applyAlignment="1">
      <alignment horizontal="center" vertical="center" wrapText="1"/>
    </xf>
    <xf numFmtId="0" fontId="50" fillId="2" borderId="35" xfId="0" applyFont="1" applyFill="1" applyBorder="1" applyAlignment="1">
      <alignment horizontal="left" vertical="center"/>
    </xf>
    <xf numFmtId="164" fontId="33" fillId="2" borderId="0" xfId="1" applyNumberFormat="1" applyFont="1" applyFill="1" applyBorder="1" applyAlignment="1" applyProtection="1">
      <alignment horizontal="right" vertical="center"/>
    </xf>
    <xf numFmtId="3" fontId="33" fillId="2" borderId="0" xfId="0" applyNumberFormat="1" applyFont="1" applyFill="1" applyAlignment="1">
      <alignment horizontal="right" vertical="center"/>
    </xf>
    <xf numFmtId="0" fontId="50" fillId="2" borderId="29" xfId="0" applyFont="1" applyFill="1" applyBorder="1" applyAlignment="1">
      <alignment horizontal="left" vertical="center"/>
    </xf>
    <xf numFmtId="3" fontId="33" fillId="2" borderId="0" xfId="0" applyNumberFormat="1" applyFont="1" applyFill="1" applyAlignment="1" applyProtection="1">
      <alignment vertical="center"/>
      <protection locked="0"/>
    </xf>
    <xf numFmtId="3" fontId="33" fillId="2" borderId="34" xfId="0" applyNumberFormat="1" applyFont="1" applyFill="1" applyBorder="1" applyAlignment="1" applyProtection="1">
      <alignment vertical="center"/>
      <protection locked="0"/>
    </xf>
    <xf numFmtId="164" fontId="33" fillId="2" borderId="34" xfId="1" applyNumberFormat="1" applyFont="1" applyFill="1" applyBorder="1" applyAlignment="1" applyProtection="1">
      <alignment horizontal="right" vertical="center"/>
    </xf>
    <xf numFmtId="0" fontId="12" fillId="0" borderId="0" xfId="0" applyFont="1" applyAlignment="1">
      <alignment vertical="center"/>
    </xf>
    <xf numFmtId="0" fontId="14" fillId="4" borderId="0" xfId="0" applyFont="1" applyFill="1" applyAlignment="1">
      <alignment vertical="center"/>
    </xf>
    <xf numFmtId="0" fontId="5" fillId="2" borderId="0" xfId="0" applyFont="1" applyFill="1" applyAlignment="1">
      <alignment vertical="center"/>
    </xf>
    <xf numFmtId="0" fontId="5" fillId="2" borderId="0" xfId="0" applyFont="1" applyFill="1" applyAlignment="1">
      <alignment horizontal="center" vertical="center"/>
    </xf>
    <xf numFmtId="164" fontId="5" fillId="2" borderId="0" xfId="1" applyNumberFormat="1" applyFont="1" applyFill="1" applyBorder="1" applyAlignment="1" applyProtection="1">
      <alignment horizontal="center" vertical="center"/>
    </xf>
    <xf numFmtId="0" fontId="33" fillId="2" borderId="28" xfId="0" applyFont="1" applyFill="1" applyBorder="1" applyAlignment="1">
      <alignment horizontal="left" vertical="center" wrapText="1" indent="1"/>
    </xf>
    <xf numFmtId="0" fontId="33" fillId="2" borderId="28" xfId="0" applyFont="1" applyFill="1" applyBorder="1" applyAlignment="1">
      <alignment horizontal="left" vertical="center" wrapText="1"/>
    </xf>
    <xf numFmtId="164" fontId="33" fillId="2" borderId="0" xfId="1" applyNumberFormat="1" applyFont="1" applyFill="1" applyBorder="1" applyAlignment="1" applyProtection="1">
      <alignment horizontal="right" vertical="center" wrapText="1"/>
    </xf>
    <xf numFmtId="0" fontId="33" fillId="2" borderId="0" xfId="0" applyFont="1" applyFill="1" applyAlignment="1">
      <alignment horizontal="right" vertical="center" wrapText="1"/>
    </xf>
    <xf numFmtId="0" fontId="25" fillId="0" borderId="0" xfId="3" applyFont="1" applyAlignment="1" applyProtection="1">
      <alignment horizontal="left" vertical="center"/>
    </xf>
    <xf numFmtId="49" fontId="5" fillId="2" borderId="0" xfId="1" applyNumberFormat="1" applyFont="1" applyFill="1" applyBorder="1" applyAlignment="1" applyProtection="1">
      <alignment horizontal="center" vertical="center"/>
    </xf>
    <xf numFmtId="0" fontId="57" fillId="0" borderId="0" xfId="0" applyFont="1" applyAlignment="1">
      <alignment vertical="center"/>
    </xf>
    <xf numFmtId="0" fontId="58" fillId="2" borderId="0" xfId="0" applyFont="1" applyFill="1" applyAlignment="1">
      <alignment horizontal="left" vertical="center"/>
    </xf>
    <xf numFmtId="0" fontId="58" fillId="2" borderId="0" xfId="0" applyFont="1" applyFill="1" applyAlignment="1">
      <alignment horizontal="left" vertical="center" wrapText="1"/>
    </xf>
    <xf numFmtId="0" fontId="37" fillId="2" borderId="0" xfId="0" applyFont="1" applyFill="1" applyAlignment="1">
      <alignment horizontal="left" vertical="center" indent="1"/>
    </xf>
    <xf numFmtId="0" fontId="37" fillId="2" borderId="0" xfId="0" applyFont="1" applyFill="1" applyAlignment="1">
      <alignment horizontal="left" vertical="center"/>
    </xf>
    <xf numFmtId="0" fontId="37" fillId="2" borderId="0" xfId="0" applyFont="1" applyFill="1" applyAlignment="1">
      <alignment horizontal="left" vertical="center" wrapText="1"/>
    </xf>
    <xf numFmtId="0" fontId="37" fillId="2" borderId="0" xfId="0" applyFont="1" applyFill="1" applyAlignment="1" applyProtection="1">
      <alignment horizontal="right" vertical="center"/>
      <protection locked="0"/>
    </xf>
    <xf numFmtId="0" fontId="37" fillId="2" borderId="0" xfId="0" applyFont="1" applyFill="1" applyAlignment="1">
      <alignment horizontal="right" vertical="center"/>
    </xf>
    <xf numFmtId="0" fontId="58" fillId="2" borderId="0" xfId="0" applyFont="1" applyFill="1" applyAlignment="1">
      <alignment vertical="center" wrapText="1"/>
    </xf>
    <xf numFmtId="165" fontId="58" fillId="2" borderId="0" xfId="0" applyNumberFormat="1" applyFont="1" applyFill="1" applyAlignment="1" applyProtection="1">
      <alignment horizontal="right" vertical="center" wrapText="1"/>
      <protection locked="0"/>
    </xf>
    <xf numFmtId="165" fontId="58" fillId="2" borderId="0" xfId="0" applyNumberFormat="1" applyFont="1" applyFill="1" applyAlignment="1">
      <alignment horizontal="right" vertical="center" wrapText="1"/>
    </xf>
    <xf numFmtId="165" fontId="58" fillId="2" borderId="0" xfId="1" applyNumberFormat="1" applyFont="1" applyFill="1" applyBorder="1" applyAlignment="1" applyProtection="1">
      <alignment horizontal="right" vertical="center"/>
    </xf>
    <xf numFmtId="165" fontId="58" fillId="2" borderId="0" xfId="0" applyNumberFormat="1" applyFont="1" applyFill="1" applyAlignment="1">
      <alignment horizontal="right" vertical="center"/>
    </xf>
    <xf numFmtId="0" fontId="37" fillId="2" borderId="0" xfId="0" applyFont="1" applyFill="1" applyAlignment="1">
      <alignment horizontal="left" vertical="center" wrapText="1" indent="1"/>
    </xf>
    <xf numFmtId="165" fontId="37" fillId="2" borderId="0" xfId="0" applyNumberFormat="1" applyFont="1" applyFill="1" applyAlignment="1" applyProtection="1">
      <alignment horizontal="right" vertical="center" wrapText="1"/>
      <protection locked="0"/>
    </xf>
    <xf numFmtId="165" fontId="37" fillId="2" borderId="0" xfId="0" applyNumberFormat="1" applyFont="1" applyFill="1" applyAlignment="1">
      <alignment horizontal="right" vertical="center" wrapText="1"/>
    </xf>
    <xf numFmtId="165" fontId="37" fillId="2" borderId="0" xfId="0" applyNumberFormat="1" applyFont="1" applyFill="1" applyAlignment="1">
      <alignment horizontal="right" vertical="center"/>
    </xf>
    <xf numFmtId="165" fontId="8" fillId="0" borderId="0" xfId="0" applyNumberFormat="1" applyFont="1" applyAlignment="1">
      <alignment horizontal="right" vertical="center" wrapText="1"/>
    </xf>
    <xf numFmtId="165" fontId="8" fillId="0" borderId="0" xfId="0" applyNumberFormat="1" applyFont="1" applyAlignment="1">
      <alignment horizontal="right" vertical="center"/>
    </xf>
    <xf numFmtId="0" fontId="14" fillId="4" borderId="0" xfId="0" applyFont="1" applyFill="1" applyAlignment="1">
      <alignment horizontal="left" vertical="center"/>
    </xf>
    <xf numFmtId="0" fontId="46" fillId="2" borderId="0" xfId="0" applyFont="1" applyFill="1" applyAlignment="1">
      <alignment vertical="center"/>
    </xf>
    <xf numFmtId="164" fontId="46" fillId="2" borderId="0" xfId="1" applyNumberFormat="1" applyFont="1" applyFill="1" applyBorder="1" applyAlignment="1" applyProtection="1">
      <alignment horizontal="center" vertical="center"/>
    </xf>
    <xf numFmtId="0" fontId="33" fillId="0" borderId="0" xfId="0" applyFont="1" applyAlignment="1" applyProtection="1">
      <alignment horizontal="right" vertical="center" wrapText="1"/>
      <protection locked="0"/>
    </xf>
    <xf numFmtId="0" fontId="7" fillId="4" borderId="0" xfId="0" applyFont="1" applyFill="1" applyAlignment="1">
      <alignment vertical="center"/>
    </xf>
    <xf numFmtId="0" fontId="33" fillId="2" borderId="44" xfId="0" applyFont="1" applyFill="1" applyBorder="1" applyAlignment="1">
      <alignment horizontal="left" vertical="center" wrapText="1" indent="1"/>
    </xf>
    <xf numFmtId="0" fontId="50" fillId="2" borderId="44" xfId="0" applyFont="1" applyFill="1" applyBorder="1" applyAlignment="1">
      <alignment horizontal="left" vertical="center"/>
    </xf>
    <xf numFmtId="0" fontId="50" fillId="2" borderId="44" xfId="0" applyFont="1" applyFill="1" applyBorder="1" applyAlignment="1">
      <alignment horizontal="left" vertical="center" wrapText="1"/>
    </xf>
    <xf numFmtId="0" fontId="33" fillId="2" borderId="44" xfId="0" applyFont="1" applyFill="1" applyBorder="1" applyAlignment="1">
      <alignment horizontal="left" vertical="center"/>
    </xf>
    <xf numFmtId="0" fontId="50" fillId="2" borderId="0" xfId="0" applyFont="1" applyFill="1" applyAlignment="1">
      <alignment horizontal="left" vertical="center"/>
    </xf>
    <xf numFmtId="0" fontId="50" fillId="2" borderId="0" xfId="0" applyFont="1" applyFill="1" applyAlignment="1">
      <alignment horizontal="left" vertical="center" wrapText="1"/>
    </xf>
    <xf numFmtId="0" fontId="8" fillId="2" borderId="28" xfId="0" applyFont="1" applyFill="1" applyBorder="1" applyAlignment="1">
      <alignment horizontal="left" vertical="center" wrapText="1" indent="1"/>
    </xf>
    <xf numFmtId="0" fontId="8" fillId="2" borderId="28" xfId="0" applyFont="1" applyFill="1" applyBorder="1" applyAlignment="1">
      <alignment horizontal="left" vertical="center"/>
    </xf>
    <xf numFmtId="0" fontId="8" fillId="2" borderId="28" xfId="0" applyFont="1" applyFill="1" applyBorder="1" applyAlignment="1">
      <alignment horizontal="left" vertical="center" wrapText="1"/>
    </xf>
    <xf numFmtId="164" fontId="45" fillId="0" borderId="0" xfId="1" applyNumberFormat="1" applyFont="1" applyAlignment="1" applyProtection="1">
      <alignment horizontal="left" vertical="center"/>
    </xf>
    <xf numFmtId="0" fontId="45" fillId="0" borderId="0" xfId="0" applyFont="1" applyAlignment="1">
      <alignment vertical="center"/>
    </xf>
    <xf numFmtId="0" fontId="18" fillId="0" borderId="0" xfId="0" applyFont="1" applyAlignment="1" applyProtection="1">
      <alignment vertical="center"/>
      <protection locked="0"/>
    </xf>
    <xf numFmtId="0" fontId="7" fillId="4" borderId="0" xfId="0" applyFont="1" applyFill="1" applyAlignment="1" applyProtection="1">
      <alignment horizontal="center" vertical="center"/>
      <protection locked="0"/>
    </xf>
    <xf numFmtId="164" fontId="7" fillId="4" borderId="0" xfId="1" applyNumberFormat="1" applyFont="1" applyFill="1" applyBorder="1" applyAlignment="1" applyProtection="1">
      <alignment horizontal="center" vertical="center"/>
    </xf>
    <xf numFmtId="0" fontId="24" fillId="2" borderId="0" xfId="0" applyFont="1" applyFill="1" applyAlignment="1">
      <alignment horizontal="left" vertical="center" wrapText="1"/>
    </xf>
    <xf numFmtId="0" fontId="5" fillId="2" borderId="0" xfId="0" applyFont="1" applyFill="1" applyAlignment="1" applyProtection="1">
      <alignment horizontal="center" vertical="center"/>
      <protection locked="0"/>
    </xf>
    <xf numFmtId="0" fontId="50" fillId="2" borderId="30" xfId="0" applyFont="1" applyFill="1" applyBorder="1" applyAlignment="1">
      <alignment horizontal="left" vertical="center"/>
    </xf>
    <xf numFmtId="0" fontId="50" fillId="2" borderId="30" xfId="0" applyFont="1" applyFill="1" applyBorder="1" applyAlignment="1" applyProtection="1">
      <alignment horizontal="right" vertical="center"/>
      <protection locked="0"/>
    </xf>
    <xf numFmtId="3" fontId="50" fillId="2" borderId="30" xfId="1" applyNumberFormat="1" applyFont="1" applyFill="1" applyBorder="1" applyAlignment="1">
      <alignment horizontal="right" vertical="center"/>
    </xf>
    <xf numFmtId="0" fontId="33" fillId="2" borderId="33" xfId="0" applyFont="1" applyFill="1" applyBorder="1" applyAlignment="1">
      <alignment horizontal="left" vertical="center" wrapText="1" indent="1"/>
    </xf>
    <xf numFmtId="0" fontId="33" fillId="2" borderId="33" xfId="0" applyFont="1" applyFill="1" applyBorder="1" applyAlignment="1">
      <alignment horizontal="left" vertical="center"/>
    </xf>
    <xf numFmtId="0" fontId="33" fillId="2" borderId="33" xfId="0" applyFont="1" applyFill="1" applyBorder="1" applyAlignment="1">
      <alignment horizontal="left" vertical="center" wrapText="1"/>
    </xf>
    <xf numFmtId="1" fontId="33" fillId="2" borderId="33" xfId="1" quotePrefix="1" applyNumberFormat="1" applyFont="1" applyFill="1" applyBorder="1" applyAlignment="1" applyProtection="1">
      <alignment horizontal="right" vertical="center"/>
      <protection locked="0"/>
    </xf>
    <xf numFmtId="3" fontId="33" fillId="2" borderId="33" xfId="1" applyNumberFormat="1" applyFont="1" applyFill="1" applyBorder="1" applyAlignment="1">
      <alignment horizontal="right" vertical="center"/>
    </xf>
    <xf numFmtId="3" fontId="33" fillId="2" borderId="33" xfId="1" applyNumberFormat="1" applyFont="1" applyFill="1" applyBorder="1" applyAlignment="1">
      <alignment vertical="center"/>
    </xf>
    <xf numFmtId="0" fontId="49" fillId="2" borderId="27" xfId="0" applyFont="1" applyFill="1" applyBorder="1" applyAlignment="1">
      <alignment horizontal="left" vertical="center"/>
    </xf>
    <xf numFmtId="0" fontId="50" fillId="2" borderId="27" xfId="0" applyFont="1" applyFill="1" applyBorder="1" applyAlignment="1">
      <alignment horizontal="left" vertical="center"/>
    </xf>
    <xf numFmtId="0" fontId="50" fillId="2" borderId="27" xfId="0" applyFont="1" applyFill="1" applyBorder="1" applyAlignment="1">
      <alignment horizontal="left" vertical="center" wrapText="1"/>
    </xf>
    <xf numFmtId="1" fontId="50" fillId="2" borderId="27" xfId="1" applyNumberFormat="1" applyFont="1" applyFill="1" applyBorder="1" applyAlignment="1" applyProtection="1">
      <alignment horizontal="right" vertical="center"/>
      <protection locked="0"/>
    </xf>
    <xf numFmtId="3" fontId="50" fillId="2" borderId="27" xfId="1" applyNumberFormat="1" applyFont="1" applyFill="1" applyBorder="1" applyAlignment="1">
      <alignment horizontal="right" vertical="center"/>
    </xf>
    <xf numFmtId="3" fontId="33" fillId="2" borderId="0" xfId="1" applyNumberFormat="1" applyFont="1" applyFill="1" applyBorder="1" applyAlignment="1">
      <alignment horizontal="right" vertical="center"/>
    </xf>
    <xf numFmtId="0" fontId="33" fillId="2" borderId="32" xfId="0" applyFont="1" applyFill="1" applyBorder="1" applyAlignment="1">
      <alignment horizontal="left" vertical="center" indent="1"/>
    </xf>
    <xf numFmtId="0" fontId="33" fillId="2" borderId="32" xfId="0" applyFont="1" applyFill="1" applyBorder="1" applyAlignment="1">
      <alignment horizontal="left" vertical="center"/>
    </xf>
    <xf numFmtId="0" fontId="33" fillId="2" borderId="32" xfId="0" applyFont="1" applyFill="1" applyBorder="1" applyAlignment="1">
      <alignment horizontal="left" vertical="center" wrapText="1"/>
    </xf>
    <xf numFmtId="3" fontId="33" fillId="2" borderId="32" xfId="1" applyNumberFormat="1" applyFont="1" applyFill="1" applyBorder="1" applyAlignment="1">
      <alignment horizontal="right" vertical="center"/>
    </xf>
    <xf numFmtId="0" fontId="24" fillId="2" borderId="31" xfId="0" applyFont="1" applyFill="1" applyBorder="1" applyAlignment="1">
      <alignment horizontal="left" vertical="center" wrapText="1"/>
    </xf>
    <xf numFmtId="0" fontId="5" fillId="2" borderId="31" xfId="0" applyFont="1" applyFill="1" applyBorder="1" applyAlignment="1">
      <alignment vertical="center"/>
    </xf>
    <xf numFmtId="164" fontId="5" fillId="2" borderId="31" xfId="1" applyNumberFormat="1" applyFont="1" applyFill="1" applyBorder="1" applyAlignment="1" applyProtection="1">
      <alignment horizontal="center" vertical="center"/>
    </xf>
    <xf numFmtId="0" fontId="12" fillId="2" borderId="0" xfId="0" applyFont="1" applyFill="1" applyAlignment="1" applyProtection="1">
      <alignment horizontal="center" vertical="center"/>
      <protection locked="0"/>
    </xf>
    <xf numFmtId="0" fontId="49" fillId="2" borderId="35" xfId="0" applyFont="1" applyFill="1" applyBorder="1" applyAlignment="1">
      <alignment horizontal="left" vertical="center" wrapText="1"/>
    </xf>
    <xf numFmtId="0" fontId="49" fillId="2" borderId="35" xfId="0" applyFont="1" applyFill="1" applyBorder="1" applyAlignment="1" applyProtection="1">
      <alignment horizontal="right" vertical="center"/>
      <protection locked="0"/>
    </xf>
    <xf numFmtId="3" fontId="49" fillId="2" borderId="35" xfId="1" applyNumberFormat="1" applyFont="1" applyFill="1" applyBorder="1" applyAlignment="1" applyProtection="1">
      <alignment horizontal="right" vertical="center"/>
    </xf>
    <xf numFmtId="0" fontId="49" fillId="2" borderId="0" xfId="0" applyFont="1" applyFill="1" applyAlignment="1">
      <alignment vertical="center" wrapText="1"/>
    </xf>
    <xf numFmtId="0" fontId="61" fillId="2" borderId="0" xfId="0" applyFont="1" applyFill="1" applyAlignment="1">
      <alignment horizontal="left" vertical="center"/>
    </xf>
    <xf numFmtId="164" fontId="61" fillId="2" borderId="0" xfId="1" applyNumberFormat="1" applyFont="1" applyFill="1" applyBorder="1" applyAlignment="1" applyProtection="1">
      <alignment horizontal="right" vertical="center"/>
      <protection locked="0"/>
    </xf>
    <xf numFmtId="3" fontId="61" fillId="2" borderId="0" xfId="0" applyNumberFormat="1" applyFont="1" applyFill="1" applyAlignment="1">
      <alignment vertical="center"/>
    </xf>
    <xf numFmtId="0" fontId="62" fillId="2" borderId="0" xfId="0" applyFont="1" applyFill="1" applyAlignment="1">
      <alignment horizontal="left" vertical="center" indent="1"/>
    </xf>
    <xf numFmtId="0" fontId="63" fillId="2" borderId="0" xfId="0" applyFont="1" applyFill="1" applyAlignment="1">
      <alignment horizontal="left" vertical="center"/>
    </xf>
    <xf numFmtId="164" fontId="63" fillId="2" borderId="0" xfId="1" applyNumberFormat="1" applyFont="1" applyFill="1" applyBorder="1" applyAlignment="1" applyProtection="1">
      <alignment horizontal="right" vertical="center"/>
      <protection locked="0"/>
    </xf>
    <xf numFmtId="3" fontId="63" fillId="2" borderId="0" xfId="0" applyNumberFormat="1" applyFont="1" applyFill="1" applyAlignment="1">
      <alignment horizontal="right" vertical="center"/>
    </xf>
    <xf numFmtId="49" fontId="62" fillId="2" borderId="0" xfId="0" applyNumberFormat="1" applyFont="1" applyFill="1" applyAlignment="1">
      <alignment horizontal="left" vertical="center" indent="1"/>
    </xf>
    <xf numFmtId="0" fontId="63" fillId="2" borderId="0" xfId="0" applyFont="1" applyFill="1" applyAlignment="1">
      <alignment horizontal="left" vertical="center" indent="1"/>
    </xf>
    <xf numFmtId="3" fontId="63" fillId="2" borderId="0" xfId="0" applyNumberFormat="1" applyFont="1" applyFill="1" applyAlignment="1" applyProtection="1">
      <alignment horizontal="right" vertical="center"/>
      <protection locked="0"/>
    </xf>
    <xf numFmtId="0" fontId="49" fillId="2" borderId="38" xfId="0" applyFont="1" applyFill="1" applyBorder="1" applyAlignment="1">
      <alignment vertical="center"/>
    </xf>
    <xf numFmtId="164" fontId="49" fillId="2" borderId="38" xfId="1" applyNumberFormat="1" applyFont="1" applyFill="1" applyBorder="1" applyAlignment="1" applyProtection="1">
      <alignment horizontal="right" vertical="center"/>
      <protection locked="0"/>
    </xf>
    <xf numFmtId="3" fontId="49" fillId="2" borderId="38" xfId="0" applyNumberFormat="1" applyFont="1" applyFill="1" applyBorder="1" applyAlignment="1">
      <alignment vertical="center"/>
    </xf>
    <xf numFmtId="0" fontId="14" fillId="2" borderId="0" xfId="0" applyFont="1" applyFill="1" applyAlignment="1">
      <alignment vertical="center"/>
    </xf>
    <xf numFmtId="164" fontId="14" fillId="2" borderId="0" xfId="1" applyNumberFormat="1" applyFont="1" applyFill="1" applyBorder="1" applyAlignment="1" applyProtection="1">
      <alignment horizontal="right" vertical="center"/>
      <protection locked="0"/>
    </xf>
    <xf numFmtId="3" fontId="14" fillId="2" borderId="0" xfId="0" applyNumberFormat="1" applyFont="1" applyFill="1" applyAlignment="1">
      <alignment vertical="center"/>
    </xf>
    <xf numFmtId="164" fontId="49" fillId="2" borderId="29" xfId="1" applyNumberFormat="1" applyFont="1" applyFill="1" applyBorder="1" applyAlignment="1" applyProtection="1">
      <alignment horizontal="right" vertical="center"/>
      <protection locked="0"/>
    </xf>
    <xf numFmtId="3" fontId="49" fillId="2" borderId="29" xfId="0" applyNumberFormat="1" applyFont="1" applyFill="1" applyBorder="1" applyAlignment="1">
      <alignment horizontal="right" vertical="center"/>
    </xf>
    <xf numFmtId="0" fontId="62" fillId="2" borderId="0" xfId="0" applyFont="1" applyFill="1" applyAlignment="1">
      <alignment horizontal="left" vertical="center" wrapText="1" indent="1"/>
    </xf>
    <xf numFmtId="0" fontId="62" fillId="2" borderId="0" xfId="0" applyFont="1" applyFill="1" applyAlignment="1">
      <alignment horizontal="left" vertical="center"/>
    </xf>
    <xf numFmtId="164" fontId="62" fillId="0" borderId="0" xfId="1" applyNumberFormat="1" applyFont="1" applyFill="1" applyBorder="1" applyAlignment="1" applyProtection="1">
      <alignment horizontal="right" vertical="center"/>
      <protection locked="0"/>
    </xf>
    <xf numFmtId="3" fontId="62" fillId="2" borderId="0" xfId="0" applyNumberFormat="1" applyFont="1" applyFill="1" applyAlignment="1">
      <alignment horizontal="right" vertical="center"/>
    </xf>
    <xf numFmtId="0" fontId="62" fillId="2" borderId="0" xfId="0" applyFont="1" applyFill="1" applyAlignment="1" applyProtection="1">
      <alignment horizontal="left" vertical="center" wrapText="1" indent="1"/>
    </xf>
    <xf numFmtId="0" fontId="62" fillId="2" borderId="0" xfId="0" applyFont="1" applyFill="1" applyAlignment="1" applyProtection="1">
      <alignment horizontal="left" vertical="center"/>
    </xf>
    <xf numFmtId="164" fontId="62" fillId="2" borderId="0" xfId="1" applyNumberFormat="1" applyFont="1" applyFill="1" applyBorder="1" applyAlignment="1" applyProtection="1">
      <alignment horizontal="right" vertical="center"/>
      <protection locked="0"/>
    </xf>
    <xf numFmtId="3" fontId="62" fillId="2" borderId="0" xfId="0" applyNumberFormat="1" applyFont="1" applyFill="1" applyAlignment="1" applyProtection="1">
      <alignment horizontal="right" vertical="center"/>
      <protection locked="0"/>
    </xf>
    <xf numFmtId="3" fontId="62" fillId="2" borderId="0" xfId="0" applyNumberFormat="1" applyFont="1" applyFill="1" applyAlignment="1" applyProtection="1">
      <alignment horizontal="right" vertical="center"/>
    </xf>
    <xf numFmtId="0" fontId="62" fillId="2" borderId="34" xfId="0" applyFont="1" applyFill="1" applyBorder="1" applyAlignment="1">
      <alignment horizontal="left" vertical="center" wrapText="1" indent="1"/>
    </xf>
    <xf numFmtId="0" fontId="62" fillId="2" borderId="34" xfId="0" applyFont="1" applyFill="1" applyBorder="1" applyAlignment="1">
      <alignment horizontal="left" vertical="center"/>
    </xf>
    <xf numFmtId="164" fontId="62" fillId="0" borderId="34" xfId="1" applyNumberFormat="1" applyFont="1" applyFill="1" applyBorder="1" applyAlignment="1" applyProtection="1">
      <alignment horizontal="right" vertical="center"/>
      <protection locked="0"/>
    </xf>
    <xf numFmtId="3" fontId="62" fillId="2" borderId="34" xfId="0" applyNumberFormat="1" applyFont="1" applyFill="1" applyBorder="1" applyAlignment="1">
      <alignment horizontal="right" vertical="center"/>
    </xf>
    <xf numFmtId="0" fontId="10" fillId="2" borderId="0" xfId="0" applyFont="1" applyFill="1" applyAlignment="1">
      <alignment horizontal="left" vertical="center" wrapText="1" indent="1"/>
    </xf>
    <xf numFmtId="0" fontId="10" fillId="2" borderId="0" xfId="0" applyFont="1" applyFill="1" applyAlignment="1">
      <alignment horizontal="left" vertical="center"/>
    </xf>
    <xf numFmtId="49" fontId="10" fillId="2" borderId="0" xfId="1" applyNumberFormat="1" applyFont="1" applyFill="1" applyBorder="1" applyAlignment="1" applyProtection="1">
      <alignment horizontal="right" vertical="center"/>
      <protection locked="0"/>
    </xf>
    <xf numFmtId="3" fontId="10" fillId="2" borderId="0" xfId="0" applyNumberFormat="1" applyFont="1" applyFill="1" applyAlignment="1">
      <alignment horizontal="right" vertical="center"/>
    </xf>
    <xf numFmtId="164" fontId="49" fillId="2" borderId="27" xfId="1" applyNumberFormat="1" applyFont="1" applyFill="1" applyBorder="1" applyAlignment="1" applyProtection="1">
      <alignment horizontal="right" vertical="center"/>
      <protection locked="0"/>
    </xf>
    <xf numFmtId="3" fontId="49" fillId="2" borderId="27" xfId="0" applyNumberFormat="1" applyFont="1" applyFill="1" applyBorder="1" applyAlignment="1">
      <alignment horizontal="right" vertical="center"/>
    </xf>
    <xf numFmtId="0" fontId="49" fillId="2" borderId="0" xfId="0" applyFont="1" applyFill="1" applyAlignment="1">
      <alignment horizontal="left" vertical="center" wrapText="1"/>
    </xf>
    <xf numFmtId="0" fontId="49" fillId="2" borderId="0" xfId="0" applyFont="1" applyFill="1" applyAlignment="1">
      <alignment horizontal="left" vertical="center"/>
    </xf>
    <xf numFmtId="3" fontId="62" fillId="2" borderId="0" xfId="1" applyNumberFormat="1" applyFont="1" applyFill="1" applyBorder="1" applyAlignment="1" applyProtection="1">
      <alignment horizontal="right" vertical="center"/>
    </xf>
    <xf numFmtId="164" fontId="49" fillId="2" borderId="0" xfId="1" applyNumberFormat="1" applyFont="1" applyFill="1" applyBorder="1" applyAlignment="1" applyProtection="1">
      <alignment horizontal="right" vertical="center"/>
      <protection locked="0"/>
    </xf>
    <xf numFmtId="3" fontId="49" fillId="2" borderId="0" xfId="0" applyNumberFormat="1" applyFont="1" applyFill="1" applyAlignment="1">
      <alignment horizontal="right" vertical="center"/>
    </xf>
    <xf numFmtId="3" fontId="49" fillId="2" borderId="0" xfId="1" applyNumberFormat="1" applyFont="1" applyFill="1" applyBorder="1" applyAlignment="1" applyProtection="1">
      <alignment horizontal="right" vertical="center"/>
    </xf>
    <xf numFmtId="0" fontId="62" fillId="2" borderId="32" xfId="0" applyFont="1" applyFill="1" applyBorder="1" applyAlignment="1">
      <alignment horizontal="left" vertical="center" wrapText="1" indent="1"/>
    </xf>
    <xf numFmtId="0" fontId="62" fillId="2" borderId="32" xfId="0" applyFont="1" applyFill="1" applyBorder="1" applyAlignment="1">
      <alignment horizontal="left" vertical="center"/>
    </xf>
    <xf numFmtId="3" fontId="62" fillId="2" borderId="32" xfId="0" applyNumberFormat="1" applyFont="1" applyFill="1" applyBorder="1" applyAlignment="1">
      <alignment horizontal="right" vertical="center"/>
    </xf>
    <xf numFmtId="3" fontId="62" fillId="2" borderId="32" xfId="1" applyNumberFormat="1" applyFont="1" applyFill="1" applyBorder="1" applyAlignment="1" applyProtection="1">
      <alignment horizontal="right" vertical="center"/>
    </xf>
    <xf numFmtId="0" fontId="12" fillId="2" borderId="31" xfId="0" applyFont="1" applyFill="1" applyBorder="1" applyAlignment="1">
      <alignment horizontal="left" vertical="center" wrapText="1"/>
    </xf>
    <xf numFmtId="0" fontId="12" fillId="2" borderId="31" xfId="0" applyFont="1" applyFill="1" applyBorder="1" applyAlignment="1">
      <alignment horizontal="left" vertical="center"/>
    </xf>
    <xf numFmtId="0" fontId="12" fillId="2" borderId="31" xfId="0" applyFont="1" applyFill="1" applyBorder="1" applyAlignment="1">
      <alignment horizontal="center" vertical="center"/>
    </xf>
    <xf numFmtId="164" fontId="12" fillId="2" borderId="31" xfId="1" applyNumberFormat="1" applyFont="1" applyFill="1" applyBorder="1" applyAlignment="1" applyProtection="1">
      <alignment horizontal="center" vertical="center"/>
    </xf>
    <xf numFmtId="0" fontId="37" fillId="0" borderId="0" xfId="0" applyFont="1" applyAlignment="1" applyProtection="1">
      <alignment vertical="center"/>
      <protection locked="0"/>
    </xf>
    <xf numFmtId="0" fontId="37" fillId="0" borderId="0" xfId="0" applyFont="1" applyAlignment="1" applyProtection="1">
      <alignment horizontal="left" vertical="center"/>
      <protection locked="0"/>
    </xf>
    <xf numFmtId="0" fontId="17" fillId="0" borderId="0" xfId="0" applyFont="1" applyAlignment="1" applyProtection="1">
      <alignment horizontal="left" vertical="center" wrapText="1"/>
      <protection locked="0"/>
    </xf>
    <xf numFmtId="0" fontId="37" fillId="0" borderId="0" xfId="0" applyFont="1" applyAlignment="1">
      <alignment vertical="center"/>
    </xf>
    <xf numFmtId="0" fontId="7" fillId="4" borderId="0" xfId="0" applyFont="1" applyFill="1" applyAlignment="1">
      <alignment horizontal="left" vertical="center"/>
    </xf>
    <xf numFmtId="0" fontId="7" fillId="4" borderId="0" xfId="0" applyFont="1" applyFill="1" applyAlignment="1">
      <alignment horizontal="center" vertical="center"/>
    </xf>
    <xf numFmtId="0" fontId="62" fillId="2" borderId="0" xfId="0" applyFont="1" applyFill="1" applyAlignment="1">
      <alignment horizontal="left" vertical="center" wrapText="1"/>
    </xf>
    <xf numFmtId="0" fontId="62" fillId="2" borderId="0" xfId="0" applyFont="1" applyFill="1" applyAlignment="1">
      <alignment horizontal="right" vertical="center" wrapText="1"/>
    </xf>
    <xf numFmtId="0" fontId="62" fillId="2" borderId="0" xfId="0" applyFont="1" applyFill="1" applyAlignment="1">
      <alignment horizontal="right" vertical="center"/>
    </xf>
    <xf numFmtId="0" fontId="10" fillId="2" borderId="31" xfId="0" applyFont="1" applyFill="1" applyBorder="1" applyAlignment="1">
      <alignment horizontal="left" vertical="center" wrapText="1"/>
    </xf>
    <xf numFmtId="0" fontId="10" fillId="2" borderId="31" xfId="0" applyFont="1" applyFill="1" applyBorder="1" applyAlignment="1">
      <alignment horizontal="right" vertical="center" wrapText="1"/>
    </xf>
    <xf numFmtId="0" fontId="10" fillId="2" borderId="31" xfId="0" applyFont="1" applyFill="1" applyBorder="1" applyAlignment="1">
      <alignment horizontal="right" vertical="center"/>
    </xf>
    <xf numFmtId="0" fontId="14" fillId="4" borderId="0" xfId="0" applyFont="1" applyFill="1" applyAlignment="1" applyProtection="1">
      <alignment horizontal="center" vertical="center"/>
      <protection locked="0"/>
    </xf>
    <xf numFmtId="1" fontId="50" fillId="2" borderId="35" xfId="1" applyNumberFormat="1" applyFont="1" applyFill="1" applyBorder="1" applyAlignment="1" applyProtection="1">
      <alignment horizontal="right" vertical="center"/>
      <protection locked="0"/>
    </xf>
    <xf numFmtId="3" fontId="50" fillId="2" borderId="35" xfId="1" applyNumberFormat="1" applyFont="1" applyFill="1" applyBorder="1" applyAlignment="1" applyProtection="1">
      <alignment horizontal="right" vertical="center"/>
    </xf>
    <xf numFmtId="1" fontId="33" fillId="2" borderId="0" xfId="1" applyNumberFormat="1" applyFont="1" applyFill="1" applyBorder="1" applyAlignment="1" applyProtection="1">
      <alignment horizontal="right" vertical="center"/>
      <protection locked="0"/>
    </xf>
    <xf numFmtId="3" fontId="33" fillId="2" borderId="0" xfId="1" applyNumberFormat="1" applyFont="1" applyFill="1" applyBorder="1" applyAlignment="1" applyProtection="1">
      <alignment horizontal="right" vertical="center"/>
    </xf>
    <xf numFmtId="0" fontId="46" fillId="2" borderId="31" xfId="0" applyFont="1" applyFill="1" applyBorder="1" applyAlignment="1">
      <alignment vertical="center" wrapText="1"/>
    </xf>
    <xf numFmtId="1" fontId="46" fillId="2" borderId="31" xfId="1" applyNumberFormat="1" applyFont="1" applyFill="1" applyBorder="1" applyAlignment="1" applyProtection="1">
      <alignment horizontal="right" vertical="center"/>
      <protection locked="0"/>
    </xf>
    <xf numFmtId="3" fontId="46" fillId="2" borderId="31" xfId="1" applyNumberFormat="1" applyFont="1" applyFill="1" applyBorder="1" applyAlignment="1" applyProtection="1">
      <alignment horizontal="right" vertical="center"/>
    </xf>
    <xf numFmtId="49" fontId="37" fillId="0" borderId="0" xfId="0" applyNumberFormat="1" applyFont="1" applyAlignment="1" applyProtection="1">
      <alignment horizontal="left" vertical="center"/>
      <protection locked="0"/>
    </xf>
    <xf numFmtId="0" fontId="37" fillId="0" borderId="0" xfId="0" applyFont="1" applyAlignment="1">
      <alignment horizontal="left" vertical="center" wrapText="1"/>
    </xf>
    <xf numFmtId="0" fontId="37" fillId="0" borderId="0" xfId="0" applyFont="1" applyAlignment="1">
      <alignment horizontal="center" vertical="center"/>
    </xf>
    <xf numFmtId="0" fontId="37" fillId="0" borderId="0" xfId="0" applyFont="1" applyAlignment="1">
      <alignment horizontal="center" vertical="center" wrapText="1"/>
    </xf>
    <xf numFmtId="164" fontId="5" fillId="0" borderId="0" xfId="3" applyNumberFormat="1" applyFont="1" applyFill="1" applyBorder="1" applyAlignment="1">
      <alignment horizontal="center" vertical="center" wrapText="1"/>
    </xf>
    <xf numFmtId="164" fontId="45" fillId="0" borderId="0" xfId="1" applyNumberFormat="1" applyFont="1" applyAlignment="1">
      <alignment horizontal="left" vertical="center"/>
    </xf>
    <xf numFmtId="0" fontId="34" fillId="0" borderId="0" xfId="0" applyFont="1" applyAlignment="1" applyProtection="1">
      <alignment vertical="center"/>
      <protection locked="0"/>
    </xf>
    <xf numFmtId="0" fontId="7" fillId="2" borderId="0" xfId="0" applyFont="1" applyFill="1" applyAlignment="1">
      <alignment vertical="center"/>
    </xf>
    <xf numFmtId="0" fontId="7" fillId="2" borderId="0" xfId="0" applyFont="1" applyFill="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horizontal="right" vertical="center"/>
    </xf>
    <xf numFmtId="3" fontId="7" fillId="2" borderId="0" xfId="0" applyNumberFormat="1" applyFont="1" applyFill="1" applyAlignment="1">
      <alignment horizontal="right" vertical="center"/>
    </xf>
    <xf numFmtId="0" fontId="9" fillId="0" borderId="0" xfId="0" applyFont="1" applyAlignment="1" applyProtection="1">
      <alignment vertical="center" wrapText="1"/>
      <protection locked="0"/>
    </xf>
    <xf numFmtId="0" fontId="70" fillId="0" borderId="0" xfId="0" applyFont="1" applyAlignment="1" applyProtection="1">
      <alignment vertical="center"/>
      <protection locked="0"/>
    </xf>
    <xf numFmtId="1" fontId="33" fillId="2" borderId="28" xfId="1" applyNumberFormat="1" applyFont="1" applyFill="1" applyBorder="1" applyAlignment="1" applyProtection="1">
      <alignment horizontal="right" vertical="center"/>
      <protection locked="0"/>
    </xf>
    <xf numFmtId="0" fontId="9" fillId="0" borderId="0" xfId="0" applyFont="1" applyProtection="1">
      <protection locked="0"/>
    </xf>
    <xf numFmtId="0" fontId="9" fillId="0" borderId="0" xfId="0" applyFont="1" applyAlignment="1" applyProtection="1">
      <alignment horizontal="left"/>
      <protection locked="0"/>
    </xf>
    <xf numFmtId="0" fontId="9" fillId="0" borderId="0" xfId="0" applyFont="1" applyAlignment="1" applyProtection="1">
      <alignment horizontal="center" vertical="center"/>
      <protection locked="0"/>
    </xf>
    <xf numFmtId="164" fontId="45" fillId="0" borderId="0" xfId="1" applyNumberFormat="1" applyFont="1" applyAlignment="1">
      <alignment horizontal="left"/>
    </xf>
    <xf numFmtId="0" fontId="34" fillId="0" borderId="0" xfId="0" applyFont="1" applyFill="1" applyAlignment="1" applyProtection="1">
      <alignment vertical="center"/>
      <protection locked="0"/>
    </xf>
    <xf numFmtId="0" fontId="5" fillId="2" borderId="0" xfId="0" applyFont="1" applyFill="1" applyAlignment="1">
      <alignment horizontal="left" vertical="center"/>
    </xf>
    <xf numFmtId="0" fontId="0" fillId="0" borderId="0" xfId="0" applyFont="1" applyFill="1" applyAlignment="1" applyProtection="1">
      <alignment vertical="center"/>
      <protection locked="0"/>
    </xf>
    <xf numFmtId="164" fontId="33" fillId="2" borderId="0" xfId="1" applyNumberFormat="1" applyFont="1" applyFill="1" applyBorder="1" applyAlignment="1" applyProtection="1">
      <alignment horizontal="center" vertical="center"/>
      <protection locked="0"/>
    </xf>
    <xf numFmtId="164" fontId="33" fillId="2" borderId="0" xfId="1" applyNumberFormat="1" applyFont="1" applyFill="1" applyBorder="1" applyAlignment="1" applyProtection="1">
      <alignment horizontal="center" vertical="center"/>
    </xf>
    <xf numFmtId="164" fontId="33" fillId="2" borderId="0" xfId="1" applyNumberFormat="1" applyFont="1" applyFill="1" applyBorder="1" applyAlignment="1" applyProtection="1">
      <alignment vertical="center"/>
    </xf>
    <xf numFmtId="164" fontId="33" fillId="2" borderId="0" xfId="1" applyNumberFormat="1" applyFont="1" applyFill="1" applyBorder="1" applyAlignment="1" applyProtection="1">
      <alignment horizontal="left" vertical="center"/>
    </xf>
    <xf numFmtId="0" fontId="18" fillId="0" borderId="0" xfId="0" applyFont="1" applyFill="1" applyAlignment="1" applyProtection="1">
      <alignment vertical="center"/>
      <protection locked="0"/>
    </xf>
    <xf numFmtId="0" fontId="33" fillId="2" borderId="0" xfId="0" applyFont="1" applyFill="1" applyAlignment="1">
      <alignment vertical="center"/>
    </xf>
    <xf numFmtId="3" fontId="7" fillId="0" borderId="0" xfId="1" applyNumberFormat="1" applyFont="1" applyFill="1" applyBorder="1" applyAlignment="1" applyProtection="1">
      <alignment horizontal="right" vertical="center"/>
    </xf>
    <xf numFmtId="0" fontId="7" fillId="2" borderId="0" xfId="0" applyFont="1" applyFill="1" applyAlignment="1">
      <alignment vertical="center" wrapText="1"/>
    </xf>
    <xf numFmtId="3" fontId="7" fillId="2" borderId="0" xfId="1" applyNumberFormat="1" applyFont="1" applyFill="1" applyBorder="1" applyAlignment="1" applyProtection="1">
      <alignment horizontal="right" vertical="center"/>
    </xf>
    <xf numFmtId="0" fontId="14" fillId="4" borderId="53" xfId="0" applyFont="1" applyFill="1" applyBorder="1" applyAlignment="1">
      <alignment horizontal="left" vertical="center" wrapText="1"/>
    </xf>
    <xf numFmtId="0" fontId="14" fillId="4" borderId="53" xfId="0" applyFont="1" applyFill="1" applyBorder="1" applyAlignment="1">
      <alignment horizontal="left" vertical="center"/>
    </xf>
    <xf numFmtId="0" fontId="14" fillId="4" borderId="53" xfId="0" applyFont="1" applyFill="1" applyBorder="1" applyAlignment="1" applyProtection="1">
      <alignment horizontal="center" vertical="center"/>
      <protection locked="0"/>
    </xf>
    <xf numFmtId="0" fontId="14" fillId="4" borderId="53" xfId="0" applyFont="1" applyFill="1" applyBorder="1" applyAlignment="1">
      <alignment horizontal="center" vertical="center"/>
    </xf>
    <xf numFmtId="164" fontId="44" fillId="0" borderId="0" xfId="1" applyNumberFormat="1" applyFont="1" applyAlignment="1">
      <alignment horizontal="left"/>
    </xf>
    <xf numFmtId="0" fontId="44" fillId="0" borderId="0" xfId="0" applyFont="1"/>
    <xf numFmtId="0" fontId="24" fillId="0" borderId="0" xfId="0" applyFont="1" applyAlignment="1" applyProtection="1">
      <alignment vertical="center"/>
      <protection locked="0"/>
    </xf>
    <xf numFmtId="3" fontId="24" fillId="0" borderId="0" xfId="0" applyNumberFormat="1" applyFont="1" applyAlignment="1" applyProtection="1">
      <alignment horizontal="right" vertical="center"/>
      <protection locked="0"/>
    </xf>
    <xf numFmtId="0" fontId="49" fillId="2" borderId="1" xfId="0" applyFont="1" applyFill="1" applyBorder="1" applyAlignment="1">
      <alignment horizontal="left" vertical="center"/>
    </xf>
    <xf numFmtId="0" fontId="50" fillId="2" borderId="1" xfId="0" applyFont="1" applyFill="1" applyBorder="1" applyAlignment="1">
      <alignment horizontal="left" vertical="center" wrapText="1"/>
    </xf>
    <xf numFmtId="0" fontId="50" fillId="2" borderId="1" xfId="0" applyFont="1" applyFill="1" applyBorder="1" applyAlignment="1" applyProtection="1">
      <alignment horizontal="left" vertical="center" wrapText="1"/>
      <protection locked="0"/>
    </xf>
    <xf numFmtId="0" fontId="51" fillId="0" borderId="0" xfId="0" applyFont="1" applyAlignment="1" applyProtection="1">
      <alignment vertical="center"/>
      <protection locked="0"/>
    </xf>
    <xf numFmtId="0" fontId="33" fillId="2" borderId="1" xfId="0" applyFont="1" applyFill="1" applyBorder="1" applyAlignment="1">
      <alignment horizontal="left" vertical="center" wrapText="1" indent="1"/>
    </xf>
    <xf numFmtId="0" fontId="33" fillId="2" borderId="1" xfId="0" applyFont="1" applyFill="1" applyBorder="1" applyAlignment="1">
      <alignment horizontal="left" vertical="center"/>
    </xf>
    <xf numFmtId="0" fontId="33" fillId="2" borderId="1" xfId="0" applyFont="1" applyFill="1" applyBorder="1" applyAlignment="1" applyProtection="1">
      <alignment horizontal="right" vertical="center"/>
      <protection locked="0"/>
    </xf>
    <xf numFmtId="0" fontId="33" fillId="2" borderId="1" xfId="0" applyFont="1" applyFill="1" applyBorder="1" applyAlignment="1">
      <alignment horizontal="right" vertical="center"/>
    </xf>
    <xf numFmtId="3" fontId="33" fillId="2" borderId="1" xfId="0" applyNumberFormat="1" applyFont="1" applyFill="1" applyBorder="1" applyAlignment="1">
      <alignment horizontal="right" vertical="center"/>
    </xf>
    <xf numFmtId="0" fontId="33" fillId="2" borderId="31" xfId="0" applyFont="1" applyFill="1" applyBorder="1" applyAlignment="1">
      <alignment horizontal="left" vertical="center" wrapText="1" indent="1"/>
    </xf>
    <xf numFmtId="0" fontId="33" fillId="2" borderId="31" xfId="0" applyFont="1" applyFill="1" applyBorder="1" applyAlignment="1" applyProtection="1">
      <alignment horizontal="right" vertical="center"/>
      <protection locked="0"/>
    </xf>
    <xf numFmtId="3" fontId="33" fillId="2" borderId="31" xfId="0" applyNumberFormat="1" applyFont="1" applyFill="1" applyBorder="1" applyAlignment="1">
      <alignment horizontal="right" vertical="center"/>
    </xf>
    <xf numFmtId="0" fontId="33" fillId="2" borderId="34" xfId="0" applyFont="1" applyFill="1" applyBorder="1" applyAlignment="1" applyProtection="1">
      <alignment horizontal="right" vertical="center"/>
      <protection locked="0"/>
    </xf>
    <xf numFmtId="3" fontId="33" fillId="2" borderId="34" xfId="0" applyNumberFormat="1" applyFont="1" applyFill="1" applyBorder="1" applyAlignment="1">
      <alignment horizontal="right" vertical="center"/>
    </xf>
    <xf numFmtId="0" fontId="50" fillId="2" borderId="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indent="1"/>
    </xf>
    <xf numFmtId="0" fontId="33" fillId="2" borderId="29" xfId="0" applyFont="1" applyFill="1" applyBorder="1" applyAlignment="1">
      <alignment horizontal="left" vertical="center"/>
    </xf>
    <xf numFmtId="0" fontId="33" fillId="2" borderId="29" xfId="0" applyFont="1" applyFill="1" applyBorder="1" applyAlignment="1" applyProtection="1">
      <alignment horizontal="right" vertical="center"/>
      <protection locked="0"/>
    </xf>
    <xf numFmtId="0" fontId="33" fillId="2" borderId="29" xfId="0" applyFont="1" applyFill="1" applyBorder="1" applyAlignment="1">
      <alignment horizontal="right" vertical="center"/>
    </xf>
    <xf numFmtId="3" fontId="33" fillId="2" borderId="29" xfId="0" applyNumberFormat="1" applyFont="1" applyFill="1" applyBorder="1" applyAlignment="1">
      <alignment horizontal="right" vertical="center"/>
    </xf>
    <xf numFmtId="0" fontId="46" fillId="0" borderId="0" xfId="0" applyFont="1" applyAlignment="1">
      <alignment vertical="center"/>
    </xf>
    <xf numFmtId="0" fontId="46" fillId="2" borderId="46" xfId="0" applyFont="1" applyFill="1" applyBorder="1" applyAlignment="1">
      <alignment vertical="center"/>
    </xf>
    <xf numFmtId="0" fontId="33" fillId="2" borderId="47" xfId="0" applyFont="1" applyFill="1" applyBorder="1" applyAlignment="1">
      <alignment horizontal="left" vertical="center" wrapText="1" indent="1"/>
    </xf>
    <xf numFmtId="0" fontId="33" fillId="2" borderId="46" xfId="0" applyFont="1" applyFill="1" applyBorder="1" applyAlignment="1">
      <alignment horizontal="left" vertical="center"/>
    </xf>
    <xf numFmtId="0" fontId="33" fillId="2" borderId="47" xfId="0" applyFont="1" applyFill="1" applyBorder="1" applyAlignment="1">
      <alignment horizontal="left" vertical="center"/>
    </xf>
    <xf numFmtId="0" fontId="33" fillId="2" borderId="47" xfId="0" applyFont="1" applyFill="1" applyBorder="1" applyAlignment="1" applyProtection="1">
      <alignment horizontal="right" vertical="center"/>
      <protection locked="0"/>
    </xf>
    <xf numFmtId="0" fontId="33" fillId="2" borderId="47" xfId="0" applyFont="1" applyFill="1" applyBorder="1" applyAlignment="1">
      <alignment horizontal="right" vertical="center"/>
    </xf>
    <xf numFmtId="3" fontId="33" fillId="2" borderId="47" xfId="0" applyNumberFormat="1" applyFont="1" applyFill="1" applyBorder="1" applyAlignment="1">
      <alignment horizontal="right" vertical="center"/>
    </xf>
    <xf numFmtId="0" fontId="46" fillId="2" borderId="31" xfId="0" applyFont="1" applyFill="1" applyBorder="1" applyAlignment="1">
      <alignment horizontal="right" vertical="center" wrapText="1"/>
    </xf>
    <xf numFmtId="0" fontId="37" fillId="0" borderId="0" xfId="0" applyFont="1" applyAlignment="1" applyProtection="1">
      <alignment wrapText="1"/>
      <protection locked="0"/>
    </xf>
    <xf numFmtId="0" fontId="37" fillId="0" borderId="0" xfId="0" applyFont="1" applyProtection="1">
      <protection locked="0"/>
    </xf>
    <xf numFmtId="0" fontId="37" fillId="0" borderId="0" xfId="0" applyFont="1" applyAlignment="1" applyProtection="1">
      <alignment horizontal="left" wrapText="1"/>
      <protection locked="0"/>
    </xf>
    <xf numFmtId="0" fontId="15" fillId="0" borderId="0" xfId="0" applyFont="1"/>
    <xf numFmtId="164" fontId="8" fillId="0" borderId="0" xfId="1" applyNumberFormat="1" applyFont="1" applyFill="1" applyBorder="1" applyAlignment="1">
      <alignment horizontal="left"/>
    </xf>
    <xf numFmtId="164" fontId="12" fillId="2" borderId="0" xfId="1" applyNumberFormat="1" applyFont="1" applyFill="1" applyBorder="1" applyAlignment="1" applyProtection="1">
      <alignment horizontal="left" vertical="center"/>
    </xf>
    <xf numFmtId="0" fontId="12" fillId="2" borderId="0" xfId="1" applyNumberFormat="1" applyFont="1" applyFill="1" applyBorder="1" applyAlignment="1" applyProtection="1">
      <alignment horizontal="center" vertical="center"/>
    </xf>
    <xf numFmtId="0" fontId="49" fillId="2" borderId="35" xfId="0" applyFont="1" applyFill="1" applyBorder="1" applyAlignment="1">
      <alignment vertical="center"/>
    </xf>
    <xf numFmtId="0" fontId="50" fillId="2" borderId="35" xfId="0" applyFont="1" applyFill="1" applyBorder="1" applyAlignment="1">
      <alignment vertical="center"/>
    </xf>
    <xf numFmtId="0" fontId="50" fillId="2" borderId="35" xfId="0" applyFont="1" applyFill="1" applyBorder="1" applyAlignment="1" applyProtection="1">
      <alignment vertical="center"/>
      <protection locked="0"/>
    </xf>
    <xf numFmtId="164" fontId="50" fillId="2" borderId="35" xfId="1" applyNumberFormat="1" applyFont="1" applyFill="1" applyBorder="1" applyAlignment="1" applyProtection="1">
      <alignment vertical="center"/>
    </xf>
    <xf numFmtId="164" fontId="33" fillId="2" borderId="0" xfId="1" applyNumberFormat="1" applyFont="1" applyFill="1" applyBorder="1" applyAlignment="1" applyProtection="1">
      <alignment horizontal="right" vertical="center"/>
      <protection locked="0"/>
    </xf>
    <xf numFmtId="164" fontId="46" fillId="2" borderId="31" xfId="1" applyNumberFormat="1" applyFont="1" applyFill="1" applyBorder="1" applyAlignment="1" applyProtection="1">
      <alignment horizontal="right" vertical="center"/>
      <protection locked="0"/>
    </xf>
    <xf numFmtId="3" fontId="46" fillId="2" borderId="31" xfId="0" applyNumberFormat="1" applyFont="1" applyFill="1" applyBorder="1" applyAlignment="1">
      <alignment horizontal="right" vertical="center"/>
    </xf>
    <xf numFmtId="164" fontId="8" fillId="2" borderId="0" xfId="1" applyNumberFormat="1" applyFont="1" applyFill="1" applyBorder="1" applyAlignment="1" applyProtection="1">
      <alignment horizontal="right" vertical="center"/>
      <protection locked="0"/>
    </xf>
    <xf numFmtId="3" fontId="8" fillId="2" borderId="0" xfId="0" applyNumberFormat="1" applyFont="1" applyFill="1" applyAlignment="1">
      <alignment horizontal="right" vertical="center"/>
    </xf>
    <xf numFmtId="0" fontId="49" fillId="2" borderId="29" xfId="0" applyFont="1" applyFill="1" applyBorder="1" applyAlignment="1">
      <alignment vertical="center"/>
    </xf>
    <xf numFmtId="0" fontId="50" fillId="2" borderId="29" xfId="0" applyFont="1" applyFill="1" applyBorder="1" applyAlignment="1">
      <alignment vertical="center"/>
    </xf>
    <xf numFmtId="0" fontId="50" fillId="2" borderId="29" xfId="0" applyFont="1" applyFill="1" applyBorder="1" applyAlignment="1" applyProtection="1">
      <alignment vertical="center"/>
      <protection locked="0"/>
    </xf>
    <xf numFmtId="164" fontId="50" fillId="2" borderId="29" xfId="1" applyNumberFormat="1" applyFont="1" applyFill="1" applyBorder="1" applyAlignment="1" applyProtection="1">
      <alignment vertical="center"/>
    </xf>
    <xf numFmtId="0" fontId="33" fillId="2" borderId="0" xfId="0" applyFont="1" applyFill="1" applyAlignment="1" applyProtection="1">
      <alignment vertical="center"/>
      <protection locked="0"/>
    </xf>
    <xf numFmtId="0" fontId="46" fillId="2" borderId="34" xfId="0" applyFont="1" applyFill="1" applyBorder="1" applyAlignment="1">
      <alignment vertical="center" wrapText="1"/>
    </xf>
    <xf numFmtId="0" fontId="46" fillId="2" borderId="34" xfId="0" applyFont="1" applyFill="1" applyBorder="1" applyAlignment="1">
      <alignment horizontal="left" vertical="center" wrapText="1"/>
    </xf>
    <xf numFmtId="0" fontId="46" fillId="2" borderId="34" xfId="0" applyFont="1" applyFill="1" applyBorder="1" applyAlignment="1">
      <alignment horizontal="left" vertical="center"/>
    </xf>
    <xf numFmtId="0" fontId="46" fillId="2" borderId="34" xfId="0" applyFont="1" applyFill="1" applyBorder="1" applyAlignment="1" applyProtection="1">
      <alignment vertical="center"/>
      <protection locked="0"/>
    </xf>
    <xf numFmtId="164" fontId="46" fillId="2" borderId="34" xfId="1" applyNumberFormat="1" applyFont="1" applyFill="1" applyBorder="1" applyAlignment="1" applyProtection="1">
      <alignment horizontal="right" vertical="center" wrapText="1"/>
    </xf>
    <xf numFmtId="0" fontId="46" fillId="2" borderId="0" xfId="0" applyFont="1" applyFill="1" applyAlignment="1">
      <alignment vertical="center" wrapText="1"/>
    </xf>
    <xf numFmtId="0" fontId="46" fillId="2" borderId="0" xfId="0" applyFont="1" applyFill="1" applyAlignment="1" applyProtection="1">
      <alignment vertical="center"/>
      <protection locked="0"/>
    </xf>
    <xf numFmtId="164" fontId="46" fillId="2" borderId="0" xfId="1" applyNumberFormat="1" applyFont="1" applyFill="1" applyBorder="1" applyAlignment="1" applyProtection="1">
      <alignment horizontal="right" vertical="center" wrapText="1"/>
    </xf>
    <xf numFmtId="0" fontId="49" fillId="2" borderId="30" xfId="0" applyFont="1" applyFill="1" applyBorder="1" applyAlignment="1">
      <alignment vertical="center"/>
    </xf>
    <xf numFmtId="0" fontId="50" fillId="2" borderId="30" xfId="0" applyFont="1" applyFill="1" applyBorder="1" applyAlignment="1">
      <alignment vertical="center"/>
    </xf>
    <xf numFmtId="0" fontId="50" fillId="2" borderId="30" xfId="0" applyFont="1" applyFill="1" applyBorder="1" applyAlignment="1" applyProtection="1">
      <alignment vertical="center"/>
      <protection locked="0"/>
    </xf>
    <xf numFmtId="164" fontId="50" fillId="2" borderId="30" xfId="1" applyNumberFormat="1" applyFont="1" applyFill="1" applyBorder="1" applyAlignment="1" applyProtection="1">
      <alignment vertical="center"/>
    </xf>
    <xf numFmtId="0" fontId="46" fillId="2" borderId="28" xfId="0" applyFont="1" applyFill="1" applyBorder="1" applyAlignment="1">
      <alignment vertical="center" wrapText="1"/>
    </xf>
    <xf numFmtId="0" fontId="46" fillId="2" borderId="28" xfId="0" applyFont="1" applyFill="1" applyBorder="1" applyAlignment="1" applyProtection="1">
      <alignment vertical="center" wrapText="1"/>
      <protection locked="0"/>
    </xf>
    <xf numFmtId="164" fontId="46" fillId="2" borderId="28" xfId="1" applyNumberFormat="1" applyFont="1" applyFill="1" applyBorder="1" applyAlignment="1" applyProtection="1">
      <alignment vertical="center" wrapText="1"/>
    </xf>
    <xf numFmtId="0" fontId="46" fillId="2" borderId="0" xfId="0" applyFont="1" applyFill="1" applyAlignment="1" applyProtection="1">
      <alignment vertical="center" wrapText="1"/>
      <protection locked="0"/>
    </xf>
    <xf numFmtId="164" fontId="46" fillId="2" borderId="0" xfId="1" applyNumberFormat="1" applyFont="1" applyFill="1" applyBorder="1" applyAlignment="1" applyProtection="1">
      <alignment vertical="center" wrapText="1"/>
    </xf>
    <xf numFmtId="0" fontId="49" fillId="2" borderId="27" xfId="0" applyFont="1" applyFill="1" applyBorder="1" applyAlignment="1">
      <alignment vertical="center"/>
    </xf>
    <xf numFmtId="0" fontId="50" fillId="2" borderId="27" xfId="0" applyFont="1" applyFill="1" applyBorder="1" applyAlignment="1">
      <alignment vertical="center"/>
    </xf>
    <xf numFmtId="0" fontId="50" fillId="2" borderId="27" xfId="0" applyFont="1" applyFill="1" applyBorder="1" applyAlignment="1" applyProtection="1">
      <alignment vertical="center"/>
      <protection locked="0"/>
    </xf>
    <xf numFmtId="164" fontId="50" fillId="2" borderId="27" xfId="1" applyNumberFormat="1" applyFont="1" applyFill="1" applyBorder="1" applyAlignment="1" applyProtection="1">
      <alignment vertical="center"/>
    </xf>
    <xf numFmtId="0" fontId="0" fillId="0" borderId="0" xfId="0" applyFont="1" applyAlignment="1">
      <alignment horizontal="left" vertical="center"/>
    </xf>
    <xf numFmtId="0" fontId="46" fillId="2" borderId="32" xfId="0" applyFont="1" applyFill="1" applyBorder="1" applyAlignment="1">
      <alignment vertical="center" wrapText="1"/>
    </xf>
    <xf numFmtId="0" fontId="46" fillId="2" borderId="32" xfId="0" applyFont="1" applyFill="1" applyBorder="1" applyAlignment="1" applyProtection="1">
      <alignment vertical="center" wrapText="1"/>
      <protection locked="0"/>
    </xf>
    <xf numFmtId="0" fontId="46" fillId="2" borderId="31" xfId="0" applyFont="1" applyFill="1" applyBorder="1" applyAlignment="1" applyProtection="1">
      <alignment vertical="center" wrapText="1"/>
      <protection locked="0"/>
    </xf>
    <xf numFmtId="0" fontId="5" fillId="0" borderId="0" xfId="0" applyFont="1" applyAlignment="1">
      <alignment horizontal="left" vertical="center"/>
    </xf>
    <xf numFmtId="165" fontId="33" fillId="2" borderId="0" xfId="0" applyNumberFormat="1" applyFont="1" applyFill="1" applyAlignment="1" applyProtection="1">
      <alignment horizontal="right" vertical="center"/>
      <protection locked="0"/>
    </xf>
    <xf numFmtId="165" fontId="33" fillId="2" borderId="0" xfId="0" applyNumberFormat="1" applyFont="1" applyFill="1" applyAlignment="1">
      <alignment horizontal="right" vertical="center"/>
    </xf>
    <xf numFmtId="165" fontId="46" fillId="2" borderId="34" xfId="0" applyNumberFormat="1" applyFont="1" applyFill="1" applyBorder="1" applyAlignment="1" applyProtection="1">
      <alignment vertical="center" wrapText="1"/>
      <protection locked="0"/>
    </xf>
    <xf numFmtId="0" fontId="46" fillId="2" borderId="37" xfId="0" applyFont="1" applyFill="1" applyBorder="1" applyAlignment="1">
      <alignment vertical="center" wrapText="1"/>
    </xf>
    <xf numFmtId="165" fontId="46" fillId="2" borderId="37" xfId="0" applyNumberFormat="1" applyFont="1" applyFill="1" applyBorder="1" applyAlignment="1" applyProtection="1">
      <alignment vertical="center" wrapText="1"/>
      <protection locked="0"/>
    </xf>
    <xf numFmtId="165" fontId="46" fillId="2" borderId="32" xfId="0" applyNumberFormat="1" applyFont="1" applyFill="1" applyBorder="1" applyAlignment="1" applyProtection="1">
      <alignment vertical="center" wrapText="1"/>
      <protection locked="0"/>
    </xf>
    <xf numFmtId="0" fontId="7" fillId="2" borderId="0" xfId="0" applyFont="1" applyFill="1" applyAlignment="1">
      <alignment horizontal="left" wrapText="1" indent="1"/>
    </xf>
    <xf numFmtId="0" fontId="7" fillId="2" borderId="0" xfId="0" applyFont="1" applyFill="1" applyAlignment="1">
      <alignment wrapText="1"/>
    </xf>
    <xf numFmtId="1" fontId="7" fillId="2" borderId="0" xfId="1" applyNumberFormat="1" applyFont="1" applyFill="1" applyBorder="1" applyAlignment="1" applyProtection="1">
      <alignment wrapText="1"/>
      <protection locked="0"/>
    </xf>
    <xf numFmtId="1" fontId="7" fillId="2" borderId="0" xfId="1" applyNumberFormat="1" applyFont="1" applyFill="1" applyBorder="1" applyAlignment="1" applyProtection="1">
      <alignment wrapText="1"/>
    </xf>
    <xf numFmtId="0" fontId="7" fillId="0" borderId="0" xfId="0" applyFont="1" applyAlignment="1" applyProtection="1">
      <alignment horizontal="left" wrapText="1" indent="1"/>
      <protection locked="0"/>
    </xf>
    <xf numFmtId="0" fontId="7" fillId="0" borderId="0" xfId="0" applyFont="1" applyAlignment="1" applyProtection="1">
      <alignment wrapText="1"/>
      <protection locked="0"/>
    </xf>
    <xf numFmtId="1" fontId="7" fillId="0" borderId="0" xfId="1" applyNumberFormat="1" applyFont="1" applyBorder="1" applyAlignment="1" applyProtection="1">
      <alignment wrapText="1"/>
      <protection locked="0"/>
    </xf>
    <xf numFmtId="0" fontId="37" fillId="0" borderId="0" xfId="0" applyFont="1" applyAlignment="1">
      <alignment horizontal="left"/>
    </xf>
    <xf numFmtId="1" fontId="50" fillId="2" borderId="29" xfId="1" applyNumberFormat="1" applyFont="1" applyFill="1" applyBorder="1" applyAlignment="1" applyProtection="1">
      <alignment horizontal="right" vertical="center"/>
      <protection locked="0"/>
    </xf>
    <xf numFmtId="3" fontId="50" fillId="2" borderId="29" xfId="1" applyNumberFormat="1" applyFont="1" applyFill="1" applyBorder="1" applyAlignment="1" applyProtection="1">
      <alignment horizontal="right" vertical="center"/>
    </xf>
    <xf numFmtId="0" fontId="33" fillId="2" borderId="28" xfId="0" applyFont="1" applyFill="1" applyBorder="1" applyAlignment="1">
      <alignment vertical="center"/>
    </xf>
    <xf numFmtId="0" fontId="33" fillId="2" borderId="28" xfId="1" applyNumberFormat="1" applyFont="1" applyFill="1" applyBorder="1" applyAlignment="1" applyProtection="1">
      <alignment horizontal="right" vertical="center"/>
    </xf>
    <xf numFmtId="3" fontId="33" fillId="2" borderId="28" xfId="1" applyNumberFormat="1" applyFont="1" applyFill="1" applyBorder="1" applyAlignment="1" applyProtection="1">
      <alignment vertical="center"/>
    </xf>
    <xf numFmtId="0" fontId="8" fillId="0" borderId="0" xfId="0" applyFont="1" applyAlignment="1">
      <alignment vertical="top"/>
    </xf>
    <xf numFmtId="3" fontId="46" fillId="0" borderId="0" xfId="0" applyNumberFormat="1" applyFont="1" applyFill="1" applyAlignment="1" applyProtection="1">
      <alignment horizontal="right" vertical="center"/>
      <protection locked="0"/>
    </xf>
    <xf numFmtId="3" fontId="46" fillId="2" borderId="0" xfId="0" applyNumberFormat="1" applyFont="1" applyFill="1" applyAlignment="1">
      <alignment horizontal="right" vertical="center"/>
    </xf>
    <xf numFmtId="3" fontId="46" fillId="2" borderId="0" xfId="0" applyNumberFormat="1" applyFont="1" applyFill="1" applyAlignment="1">
      <alignment vertical="center"/>
    </xf>
    <xf numFmtId="3" fontId="33" fillId="0" borderId="0" xfId="0" applyNumberFormat="1" applyFont="1" applyFill="1" applyAlignment="1" applyProtection="1">
      <alignment horizontal="right" vertical="center"/>
      <protection locked="0"/>
    </xf>
    <xf numFmtId="0" fontId="33" fillId="0" borderId="0" xfId="0" applyFont="1" applyFill="1" applyAlignment="1" applyProtection="1">
      <alignment horizontal="right" vertical="center"/>
      <protection locked="0"/>
    </xf>
    <xf numFmtId="0" fontId="46" fillId="2" borderId="36" xfId="0" applyFont="1" applyFill="1" applyBorder="1" applyAlignment="1">
      <alignment vertical="center" wrapText="1"/>
    </xf>
    <xf numFmtId="0" fontId="46" fillId="2" borderId="36" xfId="0" applyFont="1" applyFill="1" applyBorder="1" applyAlignment="1">
      <alignment horizontal="left" vertical="center"/>
    </xf>
    <xf numFmtId="3" fontId="46" fillId="0" borderId="36" xfId="0" applyNumberFormat="1" applyFont="1" applyFill="1" applyBorder="1" applyAlignment="1">
      <alignment horizontal="right" vertical="center"/>
    </xf>
    <xf numFmtId="3" fontId="46" fillId="2" borderId="36" xfId="0" applyNumberFormat="1" applyFont="1" applyFill="1" applyBorder="1" applyAlignment="1">
      <alignment horizontal="right" vertical="center"/>
    </xf>
    <xf numFmtId="0" fontId="9" fillId="0" borderId="0" xfId="0" applyFont="1" applyAlignment="1">
      <alignment horizontal="left"/>
    </xf>
    <xf numFmtId="0" fontId="37" fillId="0" borderId="0" xfId="0" applyFont="1" applyFill="1" applyAlignment="1" applyProtection="1">
      <alignment horizontal="left" vertical="center"/>
      <protection locked="0"/>
    </xf>
    <xf numFmtId="0" fontId="42" fillId="4" borderId="35" xfId="0" applyFont="1" applyFill="1" applyBorder="1" applyAlignment="1">
      <alignment horizontal="left" vertical="center" wrapText="1"/>
    </xf>
    <xf numFmtId="0" fontId="42" fillId="4" borderId="35" xfId="0" applyFont="1" applyFill="1" applyBorder="1" applyAlignment="1">
      <alignment horizontal="left" vertical="center"/>
    </xf>
    <xf numFmtId="0" fontId="42" fillId="4" borderId="35" xfId="0" applyFont="1" applyFill="1" applyBorder="1" applyAlignment="1" applyProtection="1">
      <alignment horizontal="center" vertical="center"/>
      <protection locked="0"/>
    </xf>
    <xf numFmtId="0" fontId="42" fillId="4" borderId="35" xfId="0" applyFont="1" applyFill="1" applyBorder="1" applyAlignment="1">
      <alignment horizontal="center" vertical="center"/>
    </xf>
    <xf numFmtId="164" fontId="42" fillId="4" borderId="35" xfId="1" applyNumberFormat="1" applyFont="1" applyFill="1" applyBorder="1" applyAlignment="1" applyProtection="1">
      <alignment horizontal="center" vertical="center"/>
    </xf>
    <xf numFmtId="3" fontId="8" fillId="2" borderId="0" xfId="1" applyNumberFormat="1" applyFont="1" applyFill="1" applyBorder="1" applyAlignment="1" applyProtection="1">
      <alignment horizontal="right" vertical="center"/>
    </xf>
    <xf numFmtId="3" fontId="8" fillId="2" borderId="0" xfId="0" applyNumberFormat="1" applyFont="1" applyFill="1" applyAlignment="1" applyProtection="1">
      <alignment horizontal="right" vertical="center"/>
      <protection locked="0"/>
    </xf>
    <xf numFmtId="3" fontId="8" fillId="0" borderId="0" xfId="0" applyNumberFormat="1" applyFont="1" applyAlignment="1">
      <alignment horizontal="right" vertical="center"/>
    </xf>
    <xf numFmtId="3" fontId="7" fillId="0" borderId="0" xfId="0" applyNumberFormat="1" applyFont="1" applyAlignment="1">
      <alignment horizontal="right" vertical="center" wrapText="1"/>
    </xf>
    <xf numFmtId="3" fontId="8" fillId="0" borderId="0" xfId="0" applyNumberFormat="1" applyFont="1" applyAlignment="1">
      <alignment horizontal="right" vertical="center" wrapText="1"/>
    </xf>
    <xf numFmtId="164" fontId="12" fillId="0" borderId="0" xfId="1" applyNumberFormat="1" applyFont="1" applyFill="1" applyBorder="1" applyAlignment="1" applyProtection="1">
      <alignment horizontal="center" vertical="center"/>
    </xf>
    <xf numFmtId="9" fontId="8" fillId="0" borderId="0" xfId="2" applyFont="1" applyFill="1" applyBorder="1" applyAlignment="1" applyProtection="1">
      <alignment horizontal="center" vertical="center"/>
    </xf>
    <xf numFmtId="3" fontId="8" fillId="0" borderId="0" xfId="0" applyNumberFormat="1" applyFont="1" applyAlignment="1">
      <alignment horizontal="right"/>
    </xf>
    <xf numFmtId="0" fontId="7" fillId="0" borderId="0" xfId="0" applyFont="1" applyAlignment="1">
      <alignment horizontal="lef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4" fillId="4" borderId="18" xfId="0" applyFont="1" applyFill="1" applyBorder="1" applyAlignment="1">
      <alignment horizontal="left" vertical="center" wrapText="1"/>
    </xf>
    <xf numFmtId="0" fontId="14" fillId="4" borderId="19" xfId="0" applyFont="1" applyFill="1" applyBorder="1" applyAlignment="1">
      <alignment horizontal="left" vertical="center" wrapText="1"/>
    </xf>
    <xf numFmtId="0" fontId="5" fillId="0" borderId="0" xfId="0" applyFont="1" applyAlignment="1" applyProtection="1">
      <alignment horizontal="left" vertical="center" wrapText="1"/>
      <protection locked="0"/>
    </xf>
    <xf numFmtId="0" fontId="17" fillId="2" borderId="20" xfId="0" applyFont="1" applyFill="1" applyBorder="1" applyAlignment="1">
      <alignment horizontal="left" vertical="center" wrapText="1"/>
    </xf>
    <xf numFmtId="0" fontId="17" fillId="2" borderId="21" xfId="0" applyFont="1" applyFill="1" applyBorder="1" applyAlignment="1">
      <alignment horizontal="left" vertical="center" wrapText="1"/>
    </xf>
    <xf numFmtId="0" fontId="73" fillId="2" borderId="21" xfId="3" applyFont="1" applyFill="1" applyBorder="1" applyAlignment="1">
      <alignment horizontal="left" vertical="center" wrapText="1"/>
    </xf>
    <xf numFmtId="0" fontId="17" fillId="2" borderId="21" xfId="3" applyFont="1" applyFill="1" applyBorder="1" applyAlignment="1">
      <alignment horizontal="left" vertical="center" wrapText="1"/>
    </xf>
    <xf numFmtId="0" fontId="17" fillId="2" borderId="22"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35" fillId="0" borderId="0" xfId="0" applyFont="1" applyAlignment="1">
      <alignment vertical="center"/>
    </xf>
    <xf numFmtId="0" fontId="72" fillId="0" borderId="0" xfId="0" applyFont="1" applyAlignment="1">
      <alignment vertical="center"/>
    </xf>
    <xf numFmtId="0" fontId="0" fillId="0" borderId="0" xfId="0" applyFont="1" applyAlignment="1">
      <alignment wrapText="1"/>
    </xf>
    <xf numFmtId="0" fontId="0" fillId="2" borderId="0" xfId="0" applyFont="1" applyFill="1"/>
    <xf numFmtId="0" fontId="7" fillId="4" borderId="0" xfId="0" applyFont="1" applyFill="1" applyAlignment="1" applyProtection="1">
      <alignment horizontal="left" vertical="center" wrapText="1"/>
      <protection locked="0"/>
    </xf>
    <xf numFmtId="0" fontId="7" fillId="2" borderId="0" xfId="0" applyFont="1" applyFill="1" applyAlignment="1" applyProtection="1">
      <alignment vertical="top" wrapText="1"/>
      <protection locked="0"/>
    </xf>
    <xf numFmtId="0" fontId="7" fillId="2" borderId="25" xfId="0" applyFont="1" applyFill="1" applyBorder="1" applyAlignment="1" applyProtection="1">
      <alignment vertical="top"/>
      <protection locked="0"/>
    </xf>
    <xf numFmtId="0" fontId="7" fillId="2" borderId="25" xfId="0" applyFont="1" applyFill="1" applyBorder="1" applyAlignment="1" applyProtection="1">
      <alignment horizontal="left" vertical="top" wrapText="1"/>
      <protection locked="0"/>
    </xf>
    <xf numFmtId="49" fontId="8" fillId="2" borderId="26" xfId="0" applyNumberFormat="1" applyFont="1" applyFill="1" applyBorder="1" applyAlignment="1" applyProtection="1">
      <alignment horizontal="left" vertical="top" wrapText="1"/>
      <protection locked="0"/>
    </xf>
    <xf numFmtId="0" fontId="7" fillId="2" borderId="26" xfId="0" applyFont="1" applyFill="1" applyBorder="1" applyAlignment="1" applyProtection="1">
      <alignment horizontal="left" vertical="top" wrapText="1"/>
      <protection locked="0"/>
    </xf>
    <xf numFmtId="0" fontId="8" fillId="2" borderId="26" xfId="0" applyFont="1" applyFill="1" applyBorder="1" applyAlignment="1" applyProtection="1">
      <alignment vertical="top" wrapText="1"/>
      <protection locked="0"/>
    </xf>
    <xf numFmtId="0" fontId="8" fillId="2" borderId="26" xfId="0" applyFont="1" applyFill="1" applyBorder="1" applyAlignment="1" applyProtection="1">
      <alignment horizontal="left" vertical="top" wrapText="1"/>
      <protection locked="0"/>
    </xf>
    <xf numFmtId="49" fontId="8" fillId="2" borderId="26" xfId="0" applyNumberFormat="1" applyFont="1" applyFill="1" applyBorder="1" applyAlignment="1" applyProtection="1">
      <alignment horizontal="left" vertical="top" wrapText="1" indent="1"/>
      <protection locked="0"/>
    </xf>
    <xf numFmtId="0" fontId="15" fillId="2" borderId="26" xfId="0" applyFont="1" applyFill="1" applyBorder="1" applyAlignment="1" applyProtection="1">
      <alignment horizontal="left" vertical="top" wrapText="1"/>
      <protection locked="0"/>
    </xf>
    <xf numFmtId="49" fontId="8" fillId="2" borderId="26" xfId="0" applyNumberFormat="1" applyFont="1" applyFill="1" applyBorder="1" applyAlignment="1" applyProtection="1">
      <alignment vertical="top" wrapText="1"/>
      <protection locked="0"/>
    </xf>
    <xf numFmtId="0" fontId="42" fillId="4" borderId="43" xfId="0" applyFont="1" applyFill="1" applyBorder="1" applyAlignment="1" applyProtection="1">
      <alignment horizontal="left" vertical="center" wrapText="1"/>
      <protection locked="0"/>
    </xf>
    <xf numFmtId="0" fontId="42" fillId="4" borderId="48" xfId="0" applyFont="1" applyFill="1" applyBorder="1" applyAlignment="1" applyProtection="1">
      <alignment vertical="center" wrapText="1"/>
      <protection locked="0"/>
    </xf>
    <xf numFmtId="0" fontId="42" fillId="4" borderId="49" xfId="0" applyFont="1" applyFill="1" applyBorder="1" applyAlignment="1" applyProtection="1">
      <alignment vertical="center" wrapText="1"/>
      <protection locked="0"/>
    </xf>
    <xf numFmtId="0" fontId="34" fillId="0" borderId="0" xfId="0" applyFont="1" applyAlignment="1" applyProtection="1">
      <alignment vertical="center" wrapText="1"/>
      <protection locked="0"/>
    </xf>
    <xf numFmtId="0" fontId="10" fillId="2" borderId="42" xfId="0" applyFont="1" applyFill="1" applyBorder="1" applyAlignment="1" applyProtection="1">
      <alignment vertical="top" wrapText="1"/>
      <protection locked="0"/>
    </xf>
    <xf numFmtId="0" fontId="15" fillId="2" borderId="42" xfId="0" applyFont="1" applyFill="1" applyBorder="1" applyAlignment="1" applyProtection="1">
      <alignment vertical="top" wrapText="1"/>
      <protection locked="0"/>
    </xf>
    <xf numFmtId="0" fontId="10" fillId="2" borderId="42" xfId="0" applyFont="1" applyFill="1" applyBorder="1" applyAlignment="1">
      <alignment vertical="top" wrapText="1"/>
    </xf>
    <xf numFmtId="0" fontId="10" fillId="2" borderId="42" xfId="0" applyFont="1" applyFill="1" applyBorder="1" applyAlignment="1" applyProtection="1">
      <alignment horizontal="left" vertical="center" wrapText="1"/>
      <protection locked="0"/>
    </xf>
    <xf numFmtId="0" fontId="41" fillId="2" borderId="42" xfId="3" applyFont="1" applyFill="1" applyBorder="1" applyAlignment="1" applyProtection="1">
      <alignment vertical="top" wrapText="1"/>
      <protection locked="0"/>
    </xf>
    <xf numFmtId="0" fontId="74" fillId="2" borderId="42" xfId="3" applyFont="1" applyFill="1" applyBorder="1" applyAlignment="1" applyProtection="1">
      <alignment vertical="top" wrapText="1"/>
      <protection locked="0"/>
    </xf>
    <xf numFmtId="0" fontId="14" fillId="2" borderId="42" xfId="0" applyFont="1" applyFill="1" applyBorder="1" applyAlignment="1" applyProtection="1">
      <alignment vertical="top" wrapText="1"/>
      <protection locked="0"/>
    </xf>
    <xf numFmtId="0" fontId="33" fillId="2" borderId="0" xfId="0" applyFont="1" applyFill="1" applyBorder="1" applyAlignment="1">
      <alignment horizontal="left" vertical="center" indent="1"/>
    </xf>
    <xf numFmtId="0" fontId="33" fillId="2" borderId="0" xfId="0" applyFont="1" applyFill="1" applyBorder="1" applyAlignment="1">
      <alignment horizontal="left" vertical="center"/>
    </xf>
    <xf numFmtId="0" fontId="33" fillId="2" borderId="0" xfId="0" applyFont="1" applyFill="1" applyBorder="1" applyAlignment="1">
      <alignment horizontal="center" vertical="center"/>
    </xf>
    <xf numFmtId="0" fontId="33" fillId="2" borderId="0" xfId="0" applyFont="1" applyFill="1" applyBorder="1" applyAlignment="1">
      <alignment horizontal="right" vertical="center"/>
    </xf>
    <xf numFmtId="0" fontId="37" fillId="2" borderId="1" xfId="0" applyFont="1" applyFill="1" applyBorder="1" applyAlignment="1">
      <alignment vertical="center"/>
    </xf>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8" fillId="2" borderId="1" xfId="0" applyFont="1" applyFill="1" applyBorder="1" applyAlignment="1" applyProtection="1">
      <alignment vertical="center"/>
      <protection locked="0"/>
    </xf>
    <xf numFmtId="0" fontId="50" fillId="2" borderId="1" xfId="0" applyFont="1" applyFill="1" applyBorder="1" applyAlignment="1">
      <alignment horizontal="left" vertical="center"/>
    </xf>
    <xf numFmtId="0" fontId="50" fillId="2" borderId="1" xfId="0" applyFont="1" applyFill="1" applyBorder="1" applyAlignment="1">
      <alignment horizontal="center" vertical="center"/>
    </xf>
    <xf numFmtId="164" fontId="50" fillId="2" borderId="1" xfId="0" applyNumberFormat="1" applyFont="1" applyFill="1" applyBorder="1" applyAlignment="1">
      <alignment horizontal="left" vertical="center"/>
    </xf>
    <xf numFmtId="164" fontId="50" fillId="2" borderId="1" xfId="1" applyNumberFormat="1" applyFont="1" applyFill="1" applyBorder="1" applyAlignment="1" applyProtection="1">
      <alignment horizontal="right" vertical="center"/>
    </xf>
    <xf numFmtId="0" fontId="33" fillId="2" borderId="1" xfId="0" applyFont="1" applyFill="1" applyBorder="1" applyAlignment="1">
      <alignment horizontal="left" vertical="center" indent="1"/>
    </xf>
    <xf numFmtId="0" fontId="33" fillId="2" borderId="1" xfId="0" applyFont="1" applyFill="1" applyBorder="1" applyAlignment="1">
      <alignment horizontal="center" vertical="center"/>
    </xf>
    <xf numFmtId="3" fontId="33" fillId="2" borderId="1" xfId="0" applyNumberFormat="1" applyFont="1" applyFill="1" applyBorder="1" applyAlignment="1" applyProtection="1">
      <alignment horizontal="right" vertical="center"/>
      <protection locked="0"/>
    </xf>
    <xf numFmtId="164" fontId="33" fillId="2" borderId="1" xfId="1" applyNumberFormat="1" applyFont="1" applyFill="1" applyBorder="1" applyAlignment="1" applyProtection="1">
      <alignment horizontal="right" vertical="center"/>
    </xf>
    <xf numFmtId="3" fontId="33" fillId="2" borderId="0" xfId="0" applyNumberFormat="1" applyFont="1" applyFill="1" applyBorder="1" applyAlignment="1" applyProtection="1">
      <alignment horizontal="right" vertical="center"/>
      <protection locked="0"/>
    </xf>
    <xf numFmtId="0" fontId="49" fillId="2" borderId="54" xfId="0" applyFont="1" applyFill="1" applyBorder="1" applyAlignment="1">
      <alignment horizontal="left" vertical="center"/>
    </xf>
    <xf numFmtId="0" fontId="50" fillId="2" borderId="54" xfId="0" applyFont="1" applyFill="1" applyBorder="1" applyAlignment="1">
      <alignment horizontal="left" vertical="center"/>
    </xf>
    <xf numFmtId="0" fontId="50" fillId="2" borderId="54" xfId="0" applyFont="1" applyFill="1" applyBorder="1" applyAlignment="1">
      <alignment horizontal="center" vertical="center"/>
    </xf>
    <xf numFmtId="164" fontId="50" fillId="2" borderId="54" xfId="0" applyNumberFormat="1" applyFont="1" applyFill="1" applyBorder="1" applyAlignment="1">
      <alignment horizontal="left" vertical="center"/>
    </xf>
    <xf numFmtId="164" fontId="50" fillId="2" borderId="54" xfId="1" applyNumberFormat="1" applyFont="1" applyFill="1" applyBorder="1" applyAlignment="1" applyProtection="1">
      <alignment horizontal="right" vertical="center"/>
    </xf>
    <xf numFmtId="0" fontId="33" fillId="2" borderId="54" xfId="0" applyFont="1" applyFill="1" applyBorder="1" applyAlignment="1">
      <alignment horizontal="left" vertical="center" indent="1"/>
    </xf>
    <xf numFmtId="0" fontId="33" fillId="2" borderId="54" xfId="0" applyFont="1" applyFill="1" applyBorder="1" applyAlignment="1">
      <alignment horizontal="left" vertical="center"/>
    </xf>
    <xf numFmtId="0" fontId="33" fillId="2" borderId="54" xfId="0" applyFont="1" applyFill="1" applyBorder="1" applyAlignment="1">
      <alignment horizontal="center" vertical="center"/>
    </xf>
    <xf numFmtId="3" fontId="33" fillId="2" borderId="54" xfId="0" applyNumberFormat="1" applyFont="1" applyFill="1" applyBorder="1" applyAlignment="1" applyProtection="1">
      <alignment vertical="center"/>
      <protection locked="0"/>
    </xf>
    <xf numFmtId="164" fontId="33" fillId="2" borderId="54" xfId="1" applyNumberFormat="1" applyFont="1" applyFill="1" applyBorder="1" applyAlignment="1" applyProtection="1">
      <alignment horizontal="right" vertical="center"/>
    </xf>
    <xf numFmtId="0" fontId="14" fillId="4" borderId="1" xfId="0" applyFont="1" applyFill="1" applyBorder="1" applyAlignment="1">
      <alignment vertical="center"/>
    </xf>
    <xf numFmtId="0" fontId="14" fillId="4" borderId="1" xfId="0" applyFont="1" applyFill="1" applyBorder="1" applyAlignment="1">
      <alignment horizontal="center" vertical="center"/>
    </xf>
    <xf numFmtId="164" fontId="14" fillId="4" borderId="1" xfId="1" applyNumberFormat="1" applyFont="1" applyFill="1" applyBorder="1" applyAlignment="1" applyProtection="1">
      <alignment horizontal="center" vertical="center"/>
    </xf>
    <xf numFmtId="0" fontId="50" fillId="2" borderId="1" xfId="0" applyFont="1" applyFill="1" applyBorder="1" applyAlignment="1">
      <alignment horizontal="right" vertical="center"/>
    </xf>
    <xf numFmtId="0" fontId="33" fillId="2" borderId="1" xfId="0" applyFont="1" applyFill="1" applyBorder="1" applyAlignment="1">
      <alignment horizontal="left" vertical="center" wrapText="1"/>
    </xf>
    <xf numFmtId="9" fontId="33" fillId="2" borderId="1" xfId="0" applyNumberFormat="1" applyFont="1" applyFill="1" applyBorder="1" applyAlignment="1" applyProtection="1">
      <alignment horizontal="right" vertical="center"/>
      <protection locked="0"/>
    </xf>
    <xf numFmtId="9" fontId="33" fillId="2" borderId="1" xfId="0" applyNumberFormat="1" applyFont="1" applyFill="1" applyBorder="1" applyAlignment="1">
      <alignment horizontal="right" vertical="center"/>
    </xf>
    <xf numFmtId="0" fontId="33" fillId="2" borderId="0" xfId="0" applyFont="1" applyFill="1" applyBorder="1" applyAlignment="1">
      <alignment horizontal="left" vertical="center" wrapText="1" indent="1"/>
    </xf>
    <xf numFmtId="0" fontId="33" fillId="2" borderId="0" xfId="0" applyFont="1" applyFill="1" applyBorder="1" applyAlignment="1">
      <alignment horizontal="left" vertical="center" wrapText="1"/>
    </xf>
    <xf numFmtId="164" fontId="33" fillId="2" borderId="0" xfId="1" applyNumberFormat="1" applyFont="1" applyFill="1" applyBorder="1" applyAlignment="1" applyProtection="1">
      <alignment horizontal="right" vertical="center" wrapText="1"/>
      <protection locked="0"/>
    </xf>
    <xf numFmtId="0" fontId="33" fillId="2" borderId="36" xfId="0" applyFont="1" applyFill="1" applyBorder="1" applyAlignment="1">
      <alignment horizontal="left" vertical="center" wrapText="1" indent="1"/>
    </xf>
    <xf numFmtId="0" fontId="33" fillId="2" borderId="36" xfId="0" applyFont="1" applyFill="1" applyBorder="1" applyAlignment="1">
      <alignment horizontal="left" vertical="center"/>
    </xf>
    <xf numFmtId="0" fontId="33" fillId="2" borderId="36" xfId="0" applyFont="1" applyFill="1" applyBorder="1" applyAlignment="1">
      <alignment horizontal="left" vertical="center" wrapText="1"/>
    </xf>
    <xf numFmtId="164" fontId="33" fillId="2" borderId="36" xfId="1" applyNumberFormat="1" applyFont="1" applyFill="1" applyBorder="1" applyAlignment="1" applyProtection="1">
      <alignment horizontal="right" vertical="center" wrapText="1"/>
    </xf>
    <xf numFmtId="164" fontId="33" fillId="2" borderId="36" xfId="1" applyNumberFormat="1" applyFont="1" applyFill="1" applyBorder="1" applyAlignment="1" applyProtection="1">
      <alignment horizontal="right" vertical="center"/>
    </xf>
    <xf numFmtId="0" fontId="50" fillId="2" borderId="54" xfId="0" applyFont="1" applyFill="1" applyBorder="1" applyAlignment="1">
      <alignment horizontal="left" vertical="center" wrapText="1"/>
    </xf>
    <xf numFmtId="0" fontId="50" fillId="2" borderId="54" xfId="0" applyFont="1" applyFill="1" applyBorder="1" applyAlignment="1">
      <alignment horizontal="right" vertical="center"/>
    </xf>
    <xf numFmtId="0" fontId="33" fillId="2" borderId="54" xfId="0" applyFont="1" applyFill="1" applyBorder="1" applyAlignment="1">
      <alignment horizontal="left" vertical="center" wrapText="1" indent="1"/>
    </xf>
    <xf numFmtId="0" fontId="33" fillId="2" borderId="54" xfId="0" applyFont="1" applyFill="1" applyBorder="1" applyAlignment="1">
      <alignment horizontal="left" vertical="center" wrapText="1"/>
    </xf>
    <xf numFmtId="0" fontId="33" fillId="2" borderId="54" xfId="0" applyFont="1" applyFill="1" applyBorder="1" applyAlignment="1" applyProtection="1">
      <alignment horizontal="right" vertical="center" wrapText="1"/>
      <protection locked="0"/>
    </xf>
    <xf numFmtId="0" fontId="33" fillId="2" borderId="54" xfId="0" applyFont="1" applyFill="1" applyBorder="1" applyAlignment="1">
      <alignment horizontal="right" vertical="center" wrapText="1"/>
    </xf>
    <xf numFmtId="0" fontId="33" fillId="2" borderId="54" xfId="0" applyFont="1" applyFill="1" applyBorder="1" applyAlignment="1">
      <alignment horizontal="right" vertical="center"/>
    </xf>
    <xf numFmtId="0" fontId="33" fillId="2" borderId="0" xfId="0" applyFont="1" applyFill="1" applyBorder="1" applyAlignment="1" applyProtection="1">
      <alignment horizontal="right" vertical="center" wrapText="1"/>
      <protection locked="0"/>
    </xf>
    <xf numFmtId="0" fontId="33" fillId="2" borderId="0" xfId="0" applyFont="1" applyFill="1" applyBorder="1" applyAlignment="1">
      <alignment horizontal="right" vertical="center" wrapText="1"/>
    </xf>
    <xf numFmtId="0" fontId="8" fillId="2" borderId="55" xfId="0" applyFont="1" applyFill="1" applyBorder="1" applyAlignment="1">
      <alignment horizontal="left" vertical="center" wrapText="1" indent="1"/>
    </xf>
    <xf numFmtId="0" fontId="8" fillId="2" borderId="55" xfId="0" applyFont="1" applyFill="1" applyBorder="1" applyAlignment="1">
      <alignment horizontal="left" vertical="center"/>
    </xf>
    <xf numFmtId="0" fontId="8" fillId="2" borderId="55" xfId="0" applyFont="1" applyFill="1" applyBorder="1" applyAlignment="1">
      <alignment horizontal="left" vertical="center" wrapText="1"/>
    </xf>
    <xf numFmtId="0" fontId="8" fillId="2" borderId="55" xfId="0" applyFont="1" applyFill="1" applyBorder="1" applyAlignment="1">
      <alignment horizontal="right" vertical="center" wrapText="1"/>
    </xf>
    <xf numFmtId="0" fontId="8" fillId="2" borderId="55" xfId="0" applyFont="1" applyFill="1" applyBorder="1" applyAlignment="1">
      <alignment horizontal="right" vertical="center"/>
    </xf>
    <xf numFmtId="0" fontId="54" fillId="2" borderId="1" xfId="0" applyFont="1" applyFill="1" applyBorder="1" applyAlignment="1">
      <alignment vertical="center"/>
    </xf>
    <xf numFmtId="0" fontId="55" fillId="2" borderId="1" xfId="3" applyFont="1" applyFill="1" applyBorder="1" applyAlignment="1" applyProtection="1">
      <alignment horizontal="left" vertical="center"/>
    </xf>
    <xf numFmtId="0" fontId="56" fillId="2" borderId="1" xfId="0" applyFont="1" applyFill="1" applyBorder="1" applyAlignment="1">
      <alignment horizontal="left" vertical="center" wrapText="1"/>
    </xf>
    <xf numFmtId="0" fontId="56" fillId="2" borderId="1" xfId="0" applyFont="1" applyFill="1" applyBorder="1" applyAlignment="1">
      <alignment horizontal="left" vertical="center"/>
    </xf>
    <xf numFmtId="0" fontId="56" fillId="2" borderId="1" xfId="0" applyFont="1" applyFill="1" applyBorder="1" applyAlignment="1">
      <alignment horizontal="right" vertical="center"/>
    </xf>
    <xf numFmtId="0" fontId="58" fillId="2" borderId="1" xfId="0" applyFont="1" applyFill="1" applyBorder="1" applyAlignment="1">
      <alignment vertical="center"/>
    </xf>
    <xf numFmtId="0" fontId="58" fillId="2" borderId="1" xfId="0" applyFont="1" applyFill="1" applyBorder="1" applyAlignment="1">
      <alignment horizontal="left" vertical="center"/>
    </xf>
    <xf numFmtId="0" fontId="58" fillId="2" borderId="1" xfId="0" applyFont="1" applyFill="1" applyBorder="1" applyAlignment="1">
      <alignment horizontal="left" vertical="center" wrapText="1"/>
    </xf>
    <xf numFmtId="0" fontId="58" fillId="2" borderId="1" xfId="0" applyFont="1" applyFill="1" applyBorder="1" applyAlignment="1" applyProtection="1">
      <alignment horizontal="right" vertical="center"/>
      <protection locked="0"/>
    </xf>
    <xf numFmtId="0" fontId="58" fillId="2" borderId="1" xfId="0" applyFont="1" applyFill="1" applyBorder="1" applyAlignment="1">
      <alignment horizontal="right" vertical="center"/>
    </xf>
    <xf numFmtId="0" fontId="37" fillId="2" borderId="0" xfId="0" applyFont="1" applyFill="1" applyBorder="1" applyAlignment="1">
      <alignment horizontal="left" vertical="center" indent="1"/>
    </xf>
    <xf numFmtId="0" fontId="37" fillId="2" borderId="0" xfId="0" applyFont="1" applyFill="1" applyBorder="1" applyAlignment="1">
      <alignment horizontal="left" vertical="center"/>
    </xf>
    <xf numFmtId="0" fontId="37" fillId="2" borderId="0" xfId="0" applyFont="1" applyFill="1" applyBorder="1" applyAlignment="1">
      <alignment horizontal="left" vertical="center" wrapText="1"/>
    </xf>
    <xf numFmtId="0" fontId="37" fillId="2" borderId="0" xfId="0" applyFont="1" applyFill="1" applyBorder="1" applyAlignment="1" applyProtection="1">
      <alignment horizontal="right" vertical="center"/>
      <protection locked="0"/>
    </xf>
    <xf numFmtId="0" fontId="37" fillId="2" borderId="0" xfId="0" applyFont="1" applyFill="1" applyBorder="1" applyAlignment="1">
      <alignment horizontal="right" vertical="center"/>
    </xf>
    <xf numFmtId="0" fontId="37" fillId="2" borderId="36" xfId="0" applyFont="1" applyFill="1" applyBorder="1" applyAlignment="1">
      <alignment horizontal="left" vertical="center" indent="1"/>
    </xf>
    <xf numFmtId="0" fontId="37" fillId="2" borderId="36" xfId="0" applyFont="1" applyFill="1" applyBorder="1" applyAlignment="1">
      <alignment horizontal="left" vertical="center"/>
    </xf>
    <xf numFmtId="0" fontId="37" fillId="2" borderId="36" xfId="0" applyFont="1" applyFill="1" applyBorder="1" applyAlignment="1">
      <alignment horizontal="left" vertical="center" wrapText="1"/>
    </xf>
    <xf numFmtId="0" fontId="37" fillId="2" borderId="36" xfId="0" applyFont="1" applyFill="1" applyBorder="1" applyAlignment="1" applyProtection="1">
      <alignment horizontal="right" vertical="center"/>
      <protection locked="0"/>
    </xf>
    <xf numFmtId="0" fontId="37" fillId="2" borderId="36" xfId="0" applyFont="1" applyFill="1" applyBorder="1" applyAlignment="1">
      <alignment horizontal="right" vertical="center"/>
    </xf>
    <xf numFmtId="0" fontId="54" fillId="2" borderId="54" xfId="0" applyFont="1" applyFill="1" applyBorder="1" applyAlignment="1">
      <alignment horizontal="left" vertical="center" wrapText="1"/>
    </xf>
    <xf numFmtId="0" fontId="56" fillId="2" borderId="54" xfId="0" applyFont="1" applyFill="1" applyBorder="1" applyAlignment="1">
      <alignment horizontal="left" vertical="center"/>
    </xf>
    <xf numFmtId="0" fontId="56" fillId="2" borderId="54" xfId="0" applyFont="1" applyFill="1" applyBorder="1" applyAlignment="1">
      <alignment horizontal="left" vertical="center" wrapText="1"/>
    </xf>
    <xf numFmtId="0" fontId="56" fillId="2" borderId="54" xfId="0" applyFont="1" applyFill="1" applyBorder="1" applyAlignment="1">
      <alignment horizontal="right" vertical="center"/>
    </xf>
    <xf numFmtId="0" fontId="58" fillId="2" borderId="54" xfId="0" applyFont="1" applyFill="1" applyBorder="1" applyAlignment="1">
      <alignment vertical="center" wrapText="1"/>
    </xf>
    <xf numFmtId="0" fontId="58" fillId="2" borderId="54" xfId="0" applyFont="1" applyFill="1" applyBorder="1" applyAlignment="1">
      <alignment horizontal="left" vertical="center"/>
    </xf>
    <xf numFmtId="0" fontId="58" fillId="2" borderId="54" xfId="0" applyFont="1" applyFill="1" applyBorder="1" applyAlignment="1">
      <alignment horizontal="left" vertical="center" wrapText="1"/>
    </xf>
    <xf numFmtId="165" fontId="58" fillId="2" borderId="54" xfId="0" applyNumberFormat="1" applyFont="1" applyFill="1" applyBorder="1" applyAlignment="1" applyProtection="1">
      <alignment horizontal="right" vertical="center" wrapText="1"/>
      <protection locked="0"/>
    </xf>
    <xf numFmtId="165" fontId="58" fillId="2" borderId="54" xfId="0" applyNumberFormat="1" applyFont="1" applyFill="1" applyBorder="1" applyAlignment="1">
      <alignment horizontal="right" vertical="center" wrapText="1"/>
    </xf>
    <xf numFmtId="165" fontId="58" fillId="2" borderId="54" xfId="1" applyNumberFormat="1" applyFont="1" applyFill="1" applyBorder="1" applyAlignment="1" applyProtection="1">
      <alignment horizontal="right" vertical="center"/>
    </xf>
    <xf numFmtId="0" fontId="37" fillId="2" borderId="0" xfId="0" applyFont="1" applyFill="1" applyBorder="1" applyAlignment="1">
      <alignment horizontal="left" vertical="center" wrapText="1" indent="1"/>
    </xf>
    <xf numFmtId="165" fontId="37" fillId="2" borderId="0" xfId="0" applyNumberFormat="1" applyFont="1" applyFill="1" applyBorder="1" applyAlignment="1" applyProtection="1">
      <alignment horizontal="right" vertical="center" wrapText="1"/>
      <protection locked="0"/>
    </xf>
    <xf numFmtId="165" fontId="37" fillId="2" borderId="0" xfId="0" applyNumberFormat="1" applyFont="1" applyFill="1" applyBorder="1" applyAlignment="1">
      <alignment horizontal="right" vertical="center" wrapText="1"/>
    </xf>
    <xf numFmtId="165" fontId="37" fillId="2" borderId="0" xfId="0" applyNumberFormat="1" applyFont="1" applyFill="1" applyBorder="1" applyAlignment="1">
      <alignment horizontal="right" vertical="center"/>
    </xf>
    <xf numFmtId="165" fontId="8" fillId="2" borderId="55" xfId="0" applyNumberFormat="1" applyFont="1" applyFill="1" applyBorder="1" applyAlignment="1">
      <alignment horizontal="right" vertical="center" wrapText="1"/>
    </xf>
    <xf numFmtId="165" fontId="8" fillId="2" borderId="55" xfId="0" applyNumberFormat="1" applyFont="1" applyFill="1" applyBorder="1" applyAlignment="1">
      <alignment horizontal="right" vertical="center"/>
    </xf>
    <xf numFmtId="0" fontId="33" fillId="2" borderId="31" xfId="0" applyFont="1" applyFill="1" applyBorder="1"/>
    <xf numFmtId="0" fontId="33" fillId="2" borderId="31" xfId="0" applyFont="1" applyFill="1" applyBorder="1" applyAlignment="1">
      <alignment horizontal="left" vertical="center" wrapText="1"/>
    </xf>
    <xf numFmtId="0" fontId="33" fillId="2" borderId="31" xfId="0" applyFont="1" applyFill="1" applyBorder="1" applyAlignment="1">
      <alignment horizontal="left"/>
    </xf>
    <xf numFmtId="0" fontId="33" fillId="2" borderId="31" xfId="0" applyFont="1" applyFill="1" applyBorder="1" applyAlignment="1">
      <alignment horizontal="right"/>
    </xf>
    <xf numFmtId="0" fontId="33" fillId="2" borderId="0" xfId="0" applyFont="1" applyFill="1" applyAlignment="1" applyProtection="1">
      <alignment horizontal="left" vertical="center"/>
      <protection locked="0"/>
    </xf>
    <xf numFmtId="3" fontId="33" fillId="2" borderId="0" xfId="0" applyNumberFormat="1" applyFont="1" applyFill="1" applyAlignment="1">
      <alignment horizontal="left" vertical="center"/>
    </xf>
    <xf numFmtId="0" fontId="33" fillId="0" borderId="0" xfId="0" applyFont="1" applyFill="1" applyAlignment="1">
      <alignment horizontal="center" vertical="center"/>
    </xf>
    <xf numFmtId="164" fontId="33" fillId="0" borderId="0" xfId="1" applyNumberFormat="1" applyFont="1" applyFill="1" applyAlignment="1" applyProtection="1">
      <alignment horizontal="center" vertical="center"/>
      <protection locked="0"/>
    </xf>
    <xf numFmtId="164" fontId="33" fillId="0" borderId="0" xfId="1" applyNumberFormat="1" applyFont="1" applyFill="1" applyAlignment="1">
      <alignment horizontal="center" vertical="center"/>
    </xf>
    <xf numFmtId="0" fontId="10" fillId="0" borderId="26" xfId="0" applyFont="1" applyFill="1" applyBorder="1" applyAlignment="1" applyProtection="1">
      <alignment horizontal="left" vertical="top" wrapText="1"/>
      <protection locked="0"/>
    </xf>
    <xf numFmtId="0" fontId="6" fillId="2" borderId="26" xfId="3" applyFill="1" applyBorder="1" applyAlignment="1" applyProtection="1">
      <alignment horizontal="left" vertical="top" wrapText="1"/>
      <protection locked="0"/>
    </xf>
    <xf numFmtId="0" fontId="11" fillId="0" borderId="0" xfId="0" applyFont="1" applyFill="1" applyAlignment="1" applyProtection="1">
      <alignment vertical="top" wrapText="1"/>
      <protection locked="0"/>
    </xf>
    <xf numFmtId="164" fontId="33" fillId="2" borderId="0" xfId="1" applyNumberFormat="1" applyFont="1" applyFill="1" applyAlignment="1" applyProtection="1">
      <alignment horizontal="center" vertical="center"/>
      <protection locked="0"/>
    </xf>
    <xf numFmtId="164" fontId="46" fillId="0" borderId="36" xfId="1" applyNumberFormat="1" applyFont="1" applyFill="1" applyBorder="1" applyAlignment="1">
      <alignment vertical="center" wrapText="1"/>
    </xf>
    <xf numFmtId="164" fontId="46" fillId="2" borderId="36" xfId="1" applyNumberFormat="1" applyFont="1" applyFill="1" applyBorder="1" applyAlignment="1">
      <alignment vertical="center" wrapText="1"/>
    </xf>
    <xf numFmtId="164" fontId="49" fillId="2" borderId="38" xfId="1" applyNumberFormat="1" applyFont="1" applyFill="1" applyBorder="1" applyAlignment="1">
      <alignment horizontal="center" vertical="center"/>
    </xf>
    <xf numFmtId="164" fontId="49" fillId="2" borderId="38" xfId="1" applyNumberFormat="1" applyFont="1" applyFill="1" applyBorder="1" applyAlignment="1">
      <alignment horizontal="right" vertical="center"/>
    </xf>
    <xf numFmtId="0" fontId="46" fillId="2" borderId="45" xfId="0" applyFont="1" applyFill="1" applyBorder="1" applyAlignment="1">
      <alignment vertical="center"/>
    </xf>
    <xf numFmtId="0" fontId="46" fillId="2" borderId="45" xfId="0" applyFont="1" applyFill="1" applyBorder="1" applyAlignment="1">
      <alignment horizontal="left" vertical="center" wrapText="1"/>
    </xf>
    <xf numFmtId="0" fontId="46" fillId="2" borderId="45" xfId="0" applyFont="1" applyFill="1" applyBorder="1" applyAlignment="1">
      <alignment horizontal="left" vertical="center"/>
    </xf>
    <xf numFmtId="0" fontId="46" fillId="2" borderId="45" xfId="0" applyFont="1" applyFill="1" applyBorder="1" applyAlignment="1">
      <alignment horizontal="right" vertical="center"/>
    </xf>
    <xf numFmtId="3" fontId="46" fillId="2" borderId="45" xfId="0" applyNumberFormat="1" applyFont="1" applyFill="1" applyBorder="1" applyAlignment="1">
      <alignment horizontal="right" vertical="center"/>
    </xf>
    <xf numFmtId="3" fontId="46" fillId="2" borderId="36" xfId="0" applyNumberFormat="1" applyFont="1" applyFill="1" applyBorder="1" applyAlignment="1" applyProtection="1">
      <alignment horizontal="right" vertical="center"/>
      <protection locked="0"/>
    </xf>
    <xf numFmtId="3" fontId="46" fillId="2" borderId="36" xfId="1" applyNumberFormat="1" applyFont="1" applyFill="1" applyBorder="1" applyAlignment="1" applyProtection="1">
      <alignment horizontal="right" vertical="center"/>
    </xf>
    <xf numFmtId="0" fontId="7" fillId="2" borderId="56" xfId="0" applyFont="1" applyFill="1" applyBorder="1" applyAlignment="1">
      <alignment horizontal="left" vertical="center"/>
    </xf>
    <xf numFmtId="3" fontId="7" fillId="2" borderId="56" xfId="1" applyNumberFormat="1" applyFont="1" applyFill="1" applyBorder="1" applyAlignment="1" applyProtection="1">
      <alignment horizontal="right" vertical="center"/>
    </xf>
    <xf numFmtId="0" fontId="37" fillId="2" borderId="56" xfId="0" applyFont="1" applyFill="1" applyBorder="1" applyAlignment="1">
      <alignment vertical="center" wrapText="1"/>
    </xf>
    <xf numFmtId="0" fontId="10" fillId="0" borderId="42" xfId="0" applyFont="1" applyFill="1" applyBorder="1" applyAlignment="1" applyProtection="1">
      <alignment vertical="top" wrapText="1"/>
      <protection locked="0"/>
    </xf>
    <xf numFmtId="0" fontId="24" fillId="0" borderId="0" xfId="0" applyFont="1" applyFill="1" applyAlignment="1">
      <alignment horizontal="left" vertical="center" wrapText="1"/>
    </xf>
    <xf numFmtId="0" fontId="18" fillId="2" borderId="0" xfId="0" applyFont="1" applyFill="1" applyAlignment="1">
      <alignment horizontal="left" vertical="top"/>
    </xf>
    <xf numFmtId="0" fontId="24" fillId="0" borderId="0" xfId="0" applyFont="1" applyAlignment="1">
      <alignment horizontal="left" vertical="center"/>
    </xf>
    <xf numFmtId="0" fontId="14" fillId="4" borderId="0" xfId="0" applyFont="1" applyFill="1" applyAlignment="1">
      <alignment horizontal="center" vertical="center"/>
    </xf>
    <xf numFmtId="0" fontId="17" fillId="0" borderId="21" xfId="0" applyFont="1" applyFill="1" applyBorder="1" applyAlignment="1">
      <alignment horizontal="left" vertical="center" wrapText="1"/>
    </xf>
    <xf numFmtId="0" fontId="37" fillId="0" borderId="0" xfId="0" applyFont="1" applyAlignment="1">
      <alignment horizontal="left" vertical="top" wrapText="1"/>
    </xf>
    <xf numFmtId="0" fontId="33" fillId="2" borderId="37" xfId="1" applyNumberFormat="1" applyFont="1" applyFill="1" applyBorder="1" applyAlignment="1" applyProtection="1">
      <alignment horizontal="right" vertical="center"/>
      <protection locked="0"/>
    </xf>
    <xf numFmtId="49" fontId="33" fillId="2" borderId="0" xfId="0" applyNumberFormat="1" applyFont="1" applyFill="1" applyAlignment="1">
      <alignment horizontal="left" vertical="center" wrapText="1"/>
    </xf>
    <xf numFmtId="49" fontId="33" fillId="2" borderId="0" xfId="0" applyNumberFormat="1" applyFont="1" applyFill="1" applyAlignment="1">
      <alignment horizontal="left" vertical="center"/>
    </xf>
    <xf numFmtId="49" fontId="33" fillId="2" borderId="28" xfId="0" applyNumberFormat="1" applyFont="1" applyFill="1" applyBorder="1" applyAlignment="1">
      <alignment horizontal="left" vertical="center"/>
    </xf>
    <xf numFmtId="0" fontId="37" fillId="3" borderId="0" xfId="0" applyFont="1" applyFill="1" applyAlignment="1">
      <alignment horizontal="left" vertical="center" wrapText="1"/>
    </xf>
    <xf numFmtId="0" fontId="68" fillId="0" borderId="0" xfId="0" applyFont="1" applyAlignment="1">
      <alignment horizontal="left" wrapText="1"/>
    </xf>
    <xf numFmtId="0" fontId="42" fillId="4" borderId="50" xfId="0" applyFont="1" applyFill="1" applyBorder="1" applyAlignment="1" applyProtection="1">
      <alignment horizontal="center" vertical="center" wrapText="1"/>
      <protection locked="0"/>
    </xf>
    <xf numFmtId="0" fontId="42" fillId="4" borderId="51" xfId="0" applyFont="1" applyFill="1" applyBorder="1" applyAlignment="1" applyProtection="1">
      <alignment horizontal="center" vertical="center" wrapText="1"/>
      <protection locked="0"/>
    </xf>
    <xf numFmtId="0" fontId="42" fillId="4" borderId="52" xfId="0" applyFont="1" applyFill="1" applyBorder="1" applyAlignment="1" applyProtection="1">
      <alignment horizontal="center" vertical="center" wrapText="1"/>
      <protection locked="0"/>
    </xf>
    <xf numFmtId="0" fontId="8" fillId="0" borderId="0" xfId="0" applyFont="1" applyAlignment="1">
      <alignment horizontal="left" wrapText="1"/>
    </xf>
    <xf numFmtId="0" fontId="0" fillId="0" borderId="52" xfId="0" applyFont="1" applyBorder="1" applyAlignment="1">
      <alignment horizontal="center" vertical="center" wrapText="1"/>
    </xf>
    <xf numFmtId="0" fontId="7" fillId="4" borderId="24" xfId="0" applyFont="1" applyFill="1" applyBorder="1" applyAlignment="1" applyProtection="1">
      <alignment horizontal="left" vertical="center" wrapText="1"/>
      <protection locked="0"/>
    </xf>
    <xf numFmtId="0" fontId="7" fillId="2" borderId="15" xfId="0" applyFont="1" applyFill="1" applyBorder="1" applyAlignment="1" applyProtection="1">
      <alignment horizontal="left" vertical="center"/>
      <protection locked="0"/>
    </xf>
    <xf numFmtId="0" fontId="24" fillId="0" borderId="0" xfId="0" applyFont="1" applyAlignment="1">
      <alignment horizontal="center" vertical="center"/>
    </xf>
    <xf numFmtId="0" fontId="8" fillId="0" borderId="0" xfId="0" applyFont="1" applyAlignment="1">
      <alignment horizontal="left" vertical="center" wrapText="1"/>
    </xf>
    <xf numFmtId="0" fontId="0" fillId="0" borderId="0" xfId="0" applyAlignment="1">
      <alignment horizontal="left" vertical="center" wrapText="1"/>
    </xf>
    <xf numFmtId="0" fontId="42" fillId="2" borderId="15" xfId="0" applyFont="1" applyFill="1" applyBorder="1" applyAlignment="1" applyProtection="1">
      <alignment horizontal="left" vertical="center"/>
      <protection locked="0"/>
    </xf>
    <xf numFmtId="0" fontId="5" fillId="4" borderId="24" xfId="0" applyFont="1" applyFill="1" applyBorder="1" applyAlignment="1" applyProtection="1">
      <alignment horizontal="left" vertical="center" wrapText="1"/>
      <protection locked="0"/>
    </xf>
    <xf numFmtId="0" fontId="14" fillId="2" borderId="15" xfId="0" applyFont="1" applyFill="1" applyBorder="1" applyAlignment="1" applyProtection="1">
      <alignment horizontal="left" vertical="center"/>
      <protection locked="0"/>
    </xf>
    <xf numFmtId="0" fontId="14" fillId="2" borderId="24" xfId="0" applyFont="1" applyFill="1" applyBorder="1" applyAlignment="1" applyProtection="1">
      <alignment horizontal="left" vertical="center" wrapText="1"/>
      <protection locked="0"/>
    </xf>
    <xf numFmtId="0" fontId="42" fillId="2" borderId="0" xfId="0" applyFont="1" applyFill="1" applyAlignment="1" applyProtection="1">
      <alignment horizontal="left" vertical="center"/>
      <protection locked="0"/>
    </xf>
    <xf numFmtId="0" fontId="42" fillId="2" borderId="24"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top"/>
      <protection locked="0"/>
    </xf>
    <xf numFmtId="0" fontId="7" fillId="2" borderId="24" xfId="0" applyFont="1" applyFill="1" applyBorder="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0" fillId="0" borderId="0" xfId="0" applyFont="1" applyAlignment="1">
      <alignment horizontal="left" vertical="center" wrapText="1"/>
    </xf>
    <xf numFmtId="0" fontId="37" fillId="0" borderId="0" xfId="0" applyFont="1" applyAlignment="1" applyProtection="1">
      <alignment horizontal="left" vertical="center" wrapText="1"/>
      <protection locked="0"/>
    </xf>
    <xf numFmtId="0" fontId="14" fillId="4" borderId="1" xfId="0" applyFont="1" applyFill="1" applyBorder="1" applyAlignment="1">
      <alignment horizontal="left" vertical="center"/>
    </xf>
    <xf numFmtId="0" fontId="14" fillId="4" borderId="0" xfId="0" applyFont="1" applyFill="1" applyAlignment="1">
      <alignment horizontal="left" vertical="center"/>
    </xf>
    <xf numFmtId="0" fontId="14" fillId="4" borderId="4" xfId="0" applyFont="1" applyFill="1" applyBorder="1" applyAlignment="1">
      <alignment horizontal="left" vertical="center"/>
    </xf>
    <xf numFmtId="0" fontId="14" fillId="4" borderId="12"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13" xfId="0" applyFont="1" applyFill="1" applyBorder="1" applyAlignment="1">
      <alignment horizontal="center" vertical="center"/>
    </xf>
    <xf numFmtId="0" fontId="37" fillId="0" borderId="0" xfId="0" applyFont="1" applyAlignment="1">
      <alignment horizontal="left" vertical="top" wrapText="1"/>
    </xf>
    <xf numFmtId="0" fontId="14" fillId="4" borderId="39"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50" fillId="2" borderId="29" xfId="0" applyFont="1" applyFill="1" applyBorder="1" applyAlignment="1">
      <alignment horizontal="center" vertical="center"/>
    </xf>
    <xf numFmtId="166" fontId="33" fillId="2" borderId="0" xfId="0" applyNumberFormat="1" applyFont="1" applyFill="1" applyAlignment="1" applyProtection="1">
      <alignment horizontal="center" vertical="center"/>
      <protection locked="0"/>
    </xf>
    <xf numFmtId="166" fontId="33" fillId="2" borderId="0" xfId="0" applyNumberFormat="1" applyFont="1" applyFill="1" applyAlignment="1">
      <alignment horizontal="center" vertical="center"/>
    </xf>
    <xf numFmtId="0" fontId="14" fillId="4" borderId="9" xfId="0" applyFont="1" applyFill="1" applyBorder="1" applyAlignment="1">
      <alignment horizontal="center" vertical="center"/>
    </xf>
    <xf numFmtId="0" fontId="14" fillId="4" borderId="10" xfId="0" applyFont="1" applyFill="1" applyBorder="1" applyAlignment="1">
      <alignment horizontal="center" vertical="center"/>
    </xf>
    <xf numFmtId="0" fontId="14" fillId="4" borderId="3" xfId="0" applyFont="1" applyFill="1" applyBorder="1" applyAlignment="1">
      <alignment horizontal="center" vertical="center"/>
    </xf>
    <xf numFmtId="164" fontId="14" fillId="4" borderId="0" xfId="1" applyNumberFormat="1" applyFont="1" applyFill="1" applyBorder="1" applyAlignment="1" applyProtection="1">
      <alignment horizontal="center" vertical="center" wrapText="1"/>
    </xf>
    <xf numFmtId="0" fontId="14" fillId="4" borderId="0" xfId="0" applyFont="1" applyFill="1" applyAlignment="1">
      <alignment horizontal="center" vertical="center"/>
    </xf>
    <xf numFmtId="0" fontId="14" fillId="4" borderId="35" xfId="0" applyFont="1" applyFill="1" applyBorder="1" applyAlignment="1">
      <alignment horizontal="center" vertical="center" wrapText="1"/>
    </xf>
    <xf numFmtId="0" fontId="37" fillId="0" borderId="0" xfId="0" applyFont="1" applyAlignment="1">
      <alignment horizontal="left" vertical="center" wrapText="1"/>
    </xf>
    <xf numFmtId="166" fontId="33" fillId="2" borderId="34" xfId="0" applyNumberFormat="1" applyFont="1" applyFill="1" applyBorder="1" applyAlignment="1" applyProtection="1">
      <alignment horizontal="center" vertical="center"/>
      <protection locked="0"/>
    </xf>
    <xf numFmtId="166" fontId="33" fillId="2" borderId="34" xfId="0" applyNumberFormat="1" applyFont="1" applyFill="1" applyBorder="1" applyAlignment="1">
      <alignment horizontal="center" vertical="center"/>
    </xf>
    <xf numFmtId="0" fontId="14" fillId="4" borderId="0" xfId="0" applyFont="1" applyFill="1" applyAlignment="1">
      <alignment horizontal="center" vertical="center" wrapText="1"/>
    </xf>
    <xf numFmtId="0" fontId="14" fillId="4" borderId="0" xfId="0" applyFont="1" applyFill="1" applyAlignment="1">
      <alignment horizontal="left" vertical="center" wrapText="1"/>
    </xf>
    <xf numFmtId="0" fontId="0" fillId="0" borderId="0" xfId="0" applyFont="1" applyAlignment="1">
      <alignment horizontal="left" vertical="top" wrapText="1"/>
    </xf>
    <xf numFmtId="49" fontId="3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37"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37" fillId="0" borderId="0" xfId="0" applyFont="1" applyAlignment="1" applyProtection="1">
      <alignment horizontal="left" wrapText="1"/>
      <protection locked="0"/>
    </xf>
    <xf numFmtId="0" fontId="37" fillId="0" borderId="0" xfId="0" applyFont="1" applyAlignment="1">
      <alignment horizontal="left" vertical="center"/>
    </xf>
    <xf numFmtId="0" fontId="37" fillId="2" borderId="0" xfId="0" applyFont="1" applyFill="1" applyAlignment="1">
      <alignment horizontal="left" vertical="top" wrapText="1"/>
    </xf>
  </cellXfs>
  <cellStyles count="7">
    <cellStyle name="Comma" xfId="1" builtinId="3"/>
    <cellStyle name="Comma 2" xfId="5" xr:uid="{809E2292-0F59-4002-A43D-81495C3CFC07}"/>
    <cellStyle name="Hyperlink" xfId="3" builtinId="8"/>
    <cellStyle name="Normal" xfId="0" builtinId="0"/>
    <cellStyle name="Normal 2" xfId="4" xr:uid="{00000000-0005-0000-0000-000004000000}"/>
    <cellStyle name="Normal 2 2" xfId="6" xr:uid="{CB0F102D-5ED9-45B2-A924-D409A5943F41}"/>
    <cellStyle name="Per cent" xfId="2" builtinId="5"/>
  </cellStyles>
  <dxfs count="144">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none">
          <fgColor indexed="64"/>
          <bgColor theme="0"/>
        </patternFill>
      </fill>
      <alignment horizontal="right" vertical="center" textRotation="0" wrapText="0" indent="0" justifyLastLine="0" shrinkToFit="0" readingOrder="0"/>
      <protection locked="0" hidden="0"/>
    </dxf>
    <dxf>
      <font>
        <strike val="0"/>
        <outline val="0"/>
        <shadow val="0"/>
        <u val="none"/>
        <name val="Arial"/>
        <family val="2"/>
        <scheme val="minor"/>
      </font>
      <fill>
        <patternFill>
          <fgColor indexed="64"/>
          <bgColor theme="0"/>
        </patternFill>
      </fill>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1" justifyLastLine="0" shrinkToFit="0" readingOrder="0"/>
      <protection locked="1" hidden="0"/>
    </dxf>
    <dxf>
      <border diagonalUp="0" diagonalDown="0">
        <left/>
        <right/>
        <top style="medium">
          <color rgb="FF005567"/>
        </top>
        <bottom style="medium">
          <color rgb="FF005567"/>
        </bottom>
      </border>
    </dxf>
    <dxf>
      <font>
        <strike val="0"/>
        <outline val="0"/>
        <shadow val="0"/>
        <u val="none"/>
        <color rgb="FF414042"/>
        <name val="Arial"/>
        <family val="2"/>
        <scheme val="minor"/>
      </font>
      <fill>
        <patternFill patternType="solid">
          <fgColor indexed="64"/>
          <bgColor theme="0"/>
        </patternFill>
      </fill>
      <protection locked="1" hidden="0"/>
    </dxf>
    <dxf>
      <border outline="0">
        <bottom style="medium">
          <color theme="7"/>
        </bottom>
      </border>
    </dxf>
    <dxf>
      <font>
        <b/>
        <i val="0"/>
        <strike val="0"/>
        <condense val="0"/>
        <extend val="0"/>
        <outline val="0"/>
        <shadow val="0"/>
        <u val="none"/>
        <vertAlign val="baseline"/>
        <sz val="10"/>
        <color auto="1"/>
        <name val="Arial"/>
        <family val="2"/>
        <scheme val="minor"/>
      </font>
      <fill>
        <patternFill patternType="solid">
          <fgColor indexed="64"/>
          <bgColor rgb="FFAFD7D6"/>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strike val="0"/>
        <outline val="0"/>
        <shadow val="0"/>
        <u val="none"/>
        <color theme="1"/>
        <name val="Arial"/>
        <family val="2"/>
        <scheme val="minor"/>
      </font>
      <fill>
        <patternFill patternType="solid">
          <fgColor indexed="64"/>
          <bgColor theme="0"/>
        </patternFill>
      </fill>
      <protection locked="1" hidden="0"/>
    </dxf>
    <dxf>
      <border diagonalUp="0" diagonalDown="0">
        <left/>
        <right/>
        <top style="medium">
          <color rgb="FF005567"/>
        </top>
        <bottom style="medium">
          <color rgb="FF005567"/>
        </bottom>
      </border>
    </dxf>
    <dxf>
      <font>
        <b val="0"/>
        <i val="0"/>
        <strike val="0"/>
        <condense val="0"/>
        <extend val="0"/>
        <outline val="0"/>
        <shadow val="0"/>
        <u val="none"/>
        <vertAlign val="baseline"/>
        <sz val="10"/>
        <color rgb="FF414042"/>
        <name val="Arial"/>
        <family val="2"/>
        <scheme val="minor"/>
      </font>
      <numFmt numFmtId="164" formatCode="_-* #,##0_-;\-* #,##0_-;_-* &quot;-&quot;??_-;_-@_-"/>
      <fill>
        <patternFill>
          <fgColor indexed="64"/>
          <bgColor theme="0"/>
        </patternFill>
      </fill>
      <alignment horizontal="right" vertical="center" textRotation="0" wrapText="0" indent="0" justifyLastLine="0" shrinkToFit="0" readingOrder="0"/>
      <protection locked="1" hidden="0"/>
    </dxf>
    <dxf>
      <border outline="0">
        <bottom style="medium">
          <color theme="7"/>
        </bottom>
      </border>
    </dxf>
    <dxf>
      <font>
        <b/>
        <i val="0"/>
        <strike val="0"/>
        <condense val="0"/>
        <extend val="0"/>
        <outline val="0"/>
        <shadow val="0"/>
        <u val="none"/>
        <vertAlign val="baseline"/>
        <sz val="11"/>
        <color auto="1"/>
        <name val="Arial"/>
        <family val="2"/>
        <scheme val="minor"/>
      </font>
      <fill>
        <patternFill patternType="solid">
          <fgColor indexed="64"/>
          <bgColor rgb="FFAFD7D6"/>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3" formatCode="#,##0"/>
      <fill>
        <patternFill patternType="solid">
          <fgColor indexed="64"/>
          <bgColor theme="0"/>
        </patternFill>
      </fill>
      <alignment horizontal="right"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minor"/>
      </font>
      <fill>
        <patternFill patternType="none">
          <fgColor indexed="64"/>
          <bgColor theme="0"/>
        </patternFill>
      </fill>
      <alignment horizontal="right"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strike val="0"/>
        <outline val="0"/>
        <shadow val="0"/>
        <u val="none"/>
        <color theme="1"/>
        <name val="Arial"/>
        <family val="2"/>
        <scheme val="minor"/>
      </font>
      <fill>
        <patternFill patternType="solid">
          <fgColor indexed="64"/>
          <bgColor theme="0"/>
        </patternFill>
      </fill>
      <protection locked="1" hidden="0"/>
    </dxf>
    <dxf>
      <border diagonalUp="0" diagonalDown="0">
        <left/>
        <right/>
        <top style="medium">
          <color rgb="FF005567"/>
        </top>
        <bottom style="medium">
          <color rgb="FF005567"/>
        </bottom>
      </border>
    </dxf>
    <dxf>
      <font>
        <b val="0"/>
        <i val="0"/>
        <strike val="0"/>
        <condense val="0"/>
        <extend val="0"/>
        <outline val="0"/>
        <shadow val="0"/>
        <u val="none"/>
        <vertAlign val="baseline"/>
        <sz val="10"/>
        <color theme="1"/>
        <name val="Arial"/>
        <family val="2"/>
        <scheme val="minor"/>
      </font>
      <numFmt numFmtId="164" formatCode="_-* #,##0_-;\-* #,##0_-;_-* &quot;-&quot;??_-;_-@_-"/>
      <fill>
        <patternFill patternType="solid">
          <fgColor indexed="64"/>
          <bgColor theme="0"/>
        </patternFill>
      </fill>
      <alignment horizontal="right" vertical="center" textRotation="0" wrapText="0" indent="0" justifyLastLine="0" shrinkToFit="0" readingOrder="0"/>
      <protection locked="1" hidden="0"/>
    </dxf>
    <dxf>
      <font>
        <b/>
        <i val="0"/>
        <strike val="0"/>
        <condense val="0"/>
        <extend val="0"/>
        <outline val="0"/>
        <shadow val="0"/>
        <u val="none"/>
        <vertAlign val="baseline"/>
        <sz val="10"/>
        <color auto="1"/>
        <name val="Arial"/>
        <family val="2"/>
        <scheme val="minor"/>
      </font>
      <numFmt numFmtId="164" formatCode="_-* #,##0_-;\-* #,##0_-;_-* &quot;-&quot;??_-;_-@_-"/>
      <fill>
        <patternFill patternType="solid">
          <fgColor indexed="64"/>
          <bgColor rgb="FFAFD7D6"/>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164" formatCode="_-* #,##0_-;\-* #,##0_-;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164" formatCode="_-* #,##0_-;\-* #,##0_-;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numFmt numFmtId="164" formatCode="_-* #,##0_-;\-* #,##0_-;_-* &quot;-&quot;??_-;_-@_-"/>
      <fill>
        <patternFill patternType="solid">
          <fgColor indexed="64"/>
          <bgColor theme="0"/>
        </patternFill>
      </fill>
      <alignment horizontal="center" vertical="center" textRotation="0" wrapText="0" indent="0" justifyLastLine="0" shrinkToFit="0" readingOrder="0"/>
      <protection locked="0" hidden="0"/>
    </dxf>
    <dxf>
      <font>
        <strike val="0"/>
        <outline val="0"/>
        <shadow val="0"/>
        <vertAlign val="baseline"/>
        <name val="Arial"/>
        <family val="2"/>
        <scheme val="minor"/>
      </font>
      <fill>
        <patternFill>
          <fgColor indexed="64"/>
          <bgColor theme="0"/>
        </patternFill>
      </fill>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1" justifyLastLine="0" shrinkToFit="0" readingOrder="0"/>
      <protection locked="1" hidden="0"/>
    </dxf>
    <dxf>
      <border diagonalUp="0" diagonalDown="0">
        <left/>
        <right/>
        <top style="medium">
          <color rgb="FF005567"/>
        </top>
        <bottom style="medium">
          <color rgb="FF005567"/>
        </bottom>
      </border>
    </dxf>
    <dxf>
      <font>
        <strike val="0"/>
        <outline val="0"/>
        <shadow val="0"/>
        <vertAlign val="baseline"/>
        <sz val="10"/>
        <color rgb="FF414042"/>
        <name val="Arial"/>
        <family val="2"/>
        <scheme val="minor"/>
      </font>
      <fill>
        <patternFill>
          <fgColor indexed="64"/>
          <bgColor theme="0"/>
        </patternFill>
      </fill>
    </dxf>
    <dxf>
      <font>
        <strike val="0"/>
        <outline val="0"/>
        <shadow val="0"/>
        <u val="none"/>
        <vertAlign val="baseline"/>
        <sz val="10"/>
        <color auto="1"/>
        <name val="Arial"/>
        <family val="2"/>
        <scheme val="minor"/>
      </font>
      <fill>
        <patternFill>
          <fgColor indexed="64"/>
          <bgColor rgb="FFAFD7D6"/>
        </patternFill>
      </fill>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patternType="solid">
          <fgColor indexed="64"/>
          <bgColor theme="0"/>
        </patternFill>
      </fill>
      <protection locked="0" hidden="0"/>
    </dxf>
    <dxf>
      <font>
        <strike val="0"/>
        <outline val="0"/>
        <shadow val="0"/>
        <vertAlign val="baseline"/>
        <name val="Arial"/>
        <family val="2"/>
        <scheme val="minor"/>
      </font>
      <fill>
        <patternFill>
          <fgColor indexed="64"/>
          <bgColor theme="0"/>
        </patternFill>
      </fill>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theme="1"/>
        <name val="Arial"/>
        <family val="2"/>
        <scheme val="minor"/>
      </font>
      <fill>
        <patternFill>
          <fgColor indexed="64"/>
          <bgColor theme="0"/>
        </patternFill>
      </fill>
      <protection locked="1" hidden="0"/>
    </dxf>
    <dxf>
      <font>
        <strike val="0"/>
        <outline val="0"/>
        <shadow val="0"/>
        <vertAlign val="baseline"/>
        <sz val="10"/>
        <color rgb="FF414042"/>
        <name val="Arial"/>
        <family val="2"/>
        <scheme val="minor"/>
      </font>
      <fill>
        <patternFill>
          <fgColor indexed="64"/>
          <bgColor theme="0"/>
        </patternFill>
      </fill>
    </dxf>
    <dxf>
      <font>
        <strike val="0"/>
        <outline val="0"/>
        <shadow val="0"/>
        <u val="none"/>
        <vertAlign val="baseline"/>
        <sz val="10"/>
        <color auto="1"/>
        <name val="Arial"/>
        <family val="2"/>
        <scheme val="minor"/>
      </font>
      <fill>
        <patternFill>
          <fgColor indexed="64"/>
          <bgColor rgb="FFAFD7D6"/>
        </patternFill>
      </fill>
    </dxf>
    <dxf>
      <font>
        <strike val="0"/>
        <outline val="0"/>
        <shadow val="0"/>
        <u val="none"/>
        <sz val="10"/>
        <color theme="1"/>
        <name val="Arial"/>
        <family val="2"/>
        <scheme val="minor"/>
      </font>
      <fill>
        <patternFill patternType="solid">
          <fgColor indexed="64"/>
          <bgColor theme="0"/>
        </patternFill>
      </fill>
    </dxf>
    <dxf>
      <font>
        <strike val="0"/>
        <outline val="0"/>
        <shadow val="0"/>
        <u val="none"/>
        <sz val="10"/>
        <color theme="1"/>
        <name val="Arial"/>
        <family val="2"/>
        <scheme val="minor"/>
      </font>
      <fill>
        <patternFill patternType="solid">
          <fgColor indexed="64"/>
          <bgColor theme="0"/>
        </patternFill>
      </fill>
    </dxf>
    <dxf>
      <font>
        <strike val="0"/>
        <outline val="0"/>
        <shadow val="0"/>
        <u val="none"/>
        <sz val="10"/>
        <color theme="1"/>
        <name val="Arial"/>
        <family val="2"/>
        <scheme val="minor"/>
      </font>
      <fill>
        <patternFill patternType="solid">
          <fgColor indexed="64"/>
          <bgColor theme="0"/>
        </patternFill>
      </fill>
    </dxf>
    <dxf>
      <font>
        <strike val="0"/>
        <outline val="0"/>
        <shadow val="0"/>
        <u val="none"/>
        <sz val="10"/>
        <color theme="1"/>
        <name val="Arial"/>
        <family val="2"/>
        <scheme val="minor"/>
      </font>
      <fill>
        <patternFill patternType="solid">
          <fgColor indexed="64"/>
          <bgColor theme="0"/>
        </patternFill>
      </fill>
    </dxf>
    <dxf>
      <font>
        <strike val="0"/>
        <outline val="0"/>
        <shadow val="0"/>
        <u val="none"/>
        <name val="Arial"/>
        <family val="2"/>
        <scheme val="minor"/>
      </font>
      <fill>
        <patternFill patternType="solid">
          <fgColor indexed="64"/>
          <bgColor theme="0"/>
        </patternFill>
      </fill>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strike val="0"/>
        <outline val="0"/>
        <shadow val="0"/>
        <u val="none"/>
        <sz val="10"/>
        <color theme="1"/>
        <name val="Arial"/>
        <family val="2"/>
        <scheme val="minor"/>
      </font>
      <fill>
        <patternFill patternType="solid">
          <fgColor indexed="64"/>
          <bgColor theme="0"/>
        </patternFill>
      </fill>
    </dxf>
    <dxf>
      <font>
        <strike val="0"/>
        <outline val="0"/>
        <shadow val="0"/>
        <u val="none"/>
        <sz val="10"/>
        <color theme="1"/>
        <name val="Arial"/>
        <family val="2"/>
        <scheme val="minor"/>
      </font>
      <numFmt numFmtId="164" formatCode="_-* #,##0_-;\-* #,##0_-;_-* &quot;-&quot;??_-;_-@_-"/>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4" formatCode="_-* #,##0_-;\-* #,##0_-;_-* &quot;-&quot;??_-;_-@_-"/>
      <fill>
        <patternFill patternType="solid">
          <fgColor indexed="64"/>
          <bgColor rgb="FFAFD7D6"/>
        </patternFill>
      </fill>
      <alignment horizontal="center" vertical="center" textRotation="0" wrapText="0" indent="0" justifyLastLine="0" shrinkToFit="0" readingOrder="0"/>
      <protection locked="1" hidden="0"/>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0" hidden="0"/>
    </dxf>
    <dxf>
      <font>
        <strike val="0"/>
        <outline val="0"/>
        <shadow val="0"/>
        <u val="none"/>
        <name val="Arial"/>
        <family val="2"/>
        <scheme val="minor"/>
      </font>
      <fill>
        <patternFill>
          <fgColor indexed="64"/>
          <bgColor theme="0"/>
        </patternFill>
      </fill>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1" hidden="0"/>
    </dxf>
    <dxf>
      <border diagonalUp="0" diagonalDown="0">
        <left/>
        <right/>
        <top style="medium">
          <color theme="7"/>
        </top>
        <bottom style="medium">
          <color theme="7"/>
        </bottom>
      </border>
    </dxf>
    <dxf>
      <font>
        <strike val="0"/>
        <outline val="0"/>
        <shadow val="0"/>
        <u val="none"/>
        <color theme="1"/>
        <name val="Arial"/>
        <family val="2"/>
        <scheme val="minor"/>
      </font>
      <fill>
        <patternFill patternType="solid">
          <fgColor indexed="64"/>
          <bgColor theme="0"/>
        </patternFill>
      </fill>
    </dxf>
    <dxf>
      <border>
        <bottom style="medium">
          <color theme="7"/>
        </bottom>
      </border>
    </dxf>
    <dxf>
      <font>
        <b/>
        <i val="0"/>
        <strike val="0"/>
        <condense val="0"/>
        <extend val="0"/>
        <outline val="0"/>
        <shadow val="0"/>
        <u val="none"/>
        <vertAlign val="baseline"/>
        <sz val="10"/>
        <color auto="1"/>
        <name val="Arial"/>
        <family val="2"/>
        <scheme val="minor"/>
      </font>
      <fill>
        <patternFill patternType="solid">
          <fgColor indexed="64"/>
          <bgColor rgb="FFAFD7D6"/>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3" formatCode="#,##0"/>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9"/>
        </patternFill>
      </fill>
      <alignment horizontal="right" vertical="center" textRotation="0" wrapText="0" indent="0" justifyLastLine="0" shrinkToFit="0" readingOrder="0"/>
      <border diagonalUp="0" diagonalDown="0" outline="0">
        <left/>
        <right/>
        <top/>
        <bottom style="medium">
          <color theme="6"/>
        </bottom>
      </border>
      <protection locked="0" hidden="0"/>
    </dxf>
    <dxf>
      <font>
        <b val="0"/>
        <i val="0"/>
        <strike val="0"/>
        <condense val="0"/>
        <extend val="0"/>
        <outline val="0"/>
        <shadow val="0"/>
        <u val="none"/>
        <vertAlign val="baseline"/>
        <sz val="10"/>
        <color theme="1"/>
        <name val="Arial"/>
        <family val="2"/>
        <scheme val="minor"/>
      </font>
      <fill>
        <patternFill patternType="solid">
          <fgColor indexed="64"/>
          <bgColor theme="9"/>
        </patternFill>
      </fill>
      <alignment horizontal="left" vertical="center" textRotation="0" wrapText="0" indent="0" justifyLastLine="0" shrinkToFit="0" readingOrder="0"/>
      <border diagonalUp="0" diagonalDown="0" outline="0">
        <left/>
        <right/>
        <top/>
        <bottom style="medium">
          <color theme="6"/>
        </bottom>
      </border>
    </dxf>
    <dxf>
      <font>
        <b val="0"/>
        <i val="0"/>
        <strike val="0"/>
        <condense val="0"/>
        <extend val="0"/>
        <outline val="0"/>
        <shadow val="0"/>
        <u val="none"/>
        <vertAlign val="baseline"/>
        <sz val="10"/>
        <color theme="1"/>
        <name val="Arial"/>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alignment horizontal="left" vertical="center" textRotation="0" wrapText="1" indent="1" justifyLastLine="0" shrinkToFit="0" readingOrder="0"/>
      <protection locked="1" hidden="0"/>
    </dxf>
    <dxf>
      <font>
        <b val="0"/>
        <i val="0"/>
        <strike val="0"/>
        <condense val="0"/>
        <extend val="0"/>
        <outline val="0"/>
        <shadow val="0"/>
        <u val="none"/>
        <vertAlign val="baseline"/>
        <sz val="10"/>
        <color rgb="FF414042"/>
        <name val="Arial"/>
        <family val="2"/>
        <scheme val="minor"/>
      </font>
      <numFmt numFmtId="164" formatCode="_-* #,##0_-;\-* #,##0_-;_-* &quot;-&quot;??_-;_-@_-"/>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minor"/>
      </font>
      <numFmt numFmtId="164" formatCode="_-* #,##0_-;\-* #,##0_-;_-* &quot;-&quot;??_-;_-@_-"/>
      <fill>
        <patternFill patternType="solid">
          <fgColor indexed="64"/>
          <bgColor rgb="FFAFD7D6"/>
        </patternFill>
      </fill>
      <alignment horizontal="right" vertical="center" textRotation="0" wrapText="0" indent="0" justifyLastLine="0" shrinkToFit="0" readingOrder="0"/>
      <protection locked="1" hidden="0"/>
    </dxf>
    <dxf>
      <font>
        <strike val="0"/>
        <outline val="0"/>
        <shadow val="0"/>
        <u val="none"/>
        <color theme="1"/>
        <name val="Arial"/>
        <family val="2"/>
        <scheme val="minor"/>
      </font>
      <fill>
        <patternFill patternType="solid">
          <fgColor indexed="64"/>
          <bgColor theme="0"/>
        </patternFill>
      </fill>
      <protection locked="1" hidden="0"/>
    </dxf>
    <dxf>
      <font>
        <strike val="0"/>
        <outline val="0"/>
        <shadow val="0"/>
        <u val="none"/>
        <color theme="1"/>
        <name val="Arial"/>
        <family val="2"/>
        <scheme val="minor"/>
      </font>
      <fill>
        <patternFill patternType="solid">
          <fgColor indexed="64"/>
          <bgColor theme="0"/>
        </patternFill>
      </fill>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1" justifyLastLine="0" shrinkToFit="0" readingOrder="0"/>
      <protection locked="1" hidden="0"/>
    </dxf>
    <dxf>
      <font>
        <strike val="0"/>
        <outline val="0"/>
        <shadow val="0"/>
        <u val="none"/>
        <color rgb="FF414042"/>
        <name val="Arial"/>
        <family val="2"/>
        <scheme val="minor"/>
      </font>
      <numFmt numFmtId="164" formatCode="_-* #,##0_-;\-* #,##0_-;_-* &quot;-&quot;??_-;_-@_-"/>
      <fill>
        <patternFill>
          <fgColor indexed="64"/>
          <bgColor theme="0"/>
        </patternFill>
      </fill>
    </dxf>
    <dxf>
      <font>
        <b/>
        <i val="0"/>
        <strike val="0"/>
        <condense val="0"/>
        <extend val="0"/>
        <outline val="0"/>
        <shadow val="0"/>
        <u val="none"/>
        <vertAlign val="baseline"/>
        <sz val="10"/>
        <color auto="1"/>
        <name val="Arial"/>
        <family val="2"/>
        <scheme val="minor"/>
      </font>
      <numFmt numFmtId="164" formatCode="_-* #,##0_-;\-* #,##0_-;_-* &quot;-&quot;??_-;_-@_-"/>
      <fill>
        <patternFill patternType="solid">
          <fgColor indexed="64"/>
          <bgColor rgb="FFAFD7D6"/>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minor"/>
      </font>
      <fill>
        <patternFill>
          <fgColor indexed="64"/>
          <bgColor theme="9"/>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minor"/>
      </font>
      <fill>
        <patternFill patternType="none">
          <fgColor indexed="64"/>
          <bgColor theme="9"/>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minor"/>
      </font>
      <fill>
        <patternFill patternType="solid">
          <fgColor indexed="64"/>
          <bgColor rgb="FFFBFAF9"/>
        </patternFill>
      </fill>
      <alignment horizontal="left" vertical="center" textRotation="0" wrapText="1" indent="0" justifyLastLine="0" shrinkToFit="0" readingOrder="0"/>
      <protection locked="0" hidden="0"/>
    </dxf>
    <dxf>
      <font>
        <strike val="0"/>
        <outline val="0"/>
        <shadow val="0"/>
        <name val="Arial"/>
        <family val="2"/>
        <scheme val="minor"/>
      </font>
    </dxf>
    <dxf>
      <font>
        <b val="0"/>
        <i val="0"/>
        <strike val="0"/>
        <condense val="0"/>
        <extend val="0"/>
        <outline val="0"/>
        <shadow val="0"/>
        <u val="none"/>
        <vertAlign val="baseline"/>
        <sz val="10"/>
        <color auto="1"/>
        <name val="Arial"/>
        <family val="2"/>
        <scheme val="minor"/>
      </font>
      <fill>
        <patternFill>
          <fgColor indexed="64"/>
          <bgColor theme="9"/>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fgColor indexed="64"/>
          <bgColor theme="9"/>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fgColor indexed="64"/>
          <bgColor theme="9"/>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fgColor indexed="64"/>
          <bgColor theme="9"/>
        </patternFill>
      </fill>
      <alignment horizontal="left" vertical="center" textRotation="0" wrapText="1" indent="0" justifyLastLine="0" shrinkToFit="0" readingOrder="0"/>
      <protection locked="1" hidden="0"/>
    </dxf>
    <dxf>
      <font>
        <strike val="0"/>
        <outline val="0"/>
        <shadow val="0"/>
        <u val="none"/>
        <sz val="10"/>
        <name val="Arial"/>
        <family val="2"/>
        <scheme val="minor"/>
      </font>
      <fill>
        <patternFill>
          <fgColor indexed="64"/>
          <bgColor theme="9"/>
        </patternFill>
      </fill>
      <protection locked="1" hidden="0"/>
    </dxf>
    <dxf>
      <font>
        <strike val="0"/>
        <outline val="0"/>
        <shadow val="0"/>
        <u val="none"/>
        <vertAlign val="baseline"/>
        <sz val="10"/>
        <color theme="1"/>
        <name val="Arial"/>
        <family val="2"/>
        <scheme val="minor"/>
      </font>
      <fill>
        <patternFill patternType="solid">
          <fgColor indexed="64"/>
          <bgColor rgb="FFAFD7D6"/>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0" hidden="0"/>
    </dxf>
    <dxf>
      <font>
        <strike val="0"/>
        <outline val="0"/>
        <shadow val="0"/>
        <u val="none"/>
        <name val="Arial"/>
        <family val="2"/>
        <scheme val="minor"/>
      </font>
      <fill>
        <patternFill>
          <fgColor indexed="64"/>
          <bgColor theme="0"/>
        </patternFill>
      </fill>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fill>
        <patternFill>
          <fgColor indexed="64"/>
          <bgColor theme="0"/>
        </patternFill>
      </fill>
      <protection locked="1" hidden="0"/>
    </dxf>
    <dxf>
      <font>
        <strike val="0"/>
        <outline val="0"/>
        <shadow val="0"/>
        <u val="none"/>
        <sz val="10"/>
        <name val="Arial"/>
        <family val="2"/>
        <scheme val="minor"/>
      </font>
      <numFmt numFmtId="164" formatCode="_-* #,##0_-;\-* #,##0_-;_-* &quot;-&quot;??_-;_-@_-"/>
      <fill>
        <patternFill>
          <fgColor indexed="64"/>
          <bgColor theme="0"/>
        </patternFill>
      </fill>
      <protection locked="1" hidden="0"/>
    </dxf>
    <dxf>
      <border>
        <bottom style="medium">
          <color theme="7"/>
        </bottom>
      </border>
    </dxf>
    <dxf>
      <font>
        <b/>
        <i val="0"/>
        <strike val="0"/>
        <condense val="0"/>
        <extend val="0"/>
        <outline val="0"/>
        <shadow val="0"/>
        <u val="none"/>
        <vertAlign val="baseline"/>
        <sz val="10"/>
        <color theme="1"/>
        <name val="Arial"/>
        <family val="2"/>
        <scheme val="minor"/>
      </font>
      <fill>
        <patternFill patternType="solid">
          <fgColor indexed="64"/>
          <bgColor rgb="FFAFD7D6"/>
        </patternFill>
      </fill>
      <alignment horizontal="general" vertical="center" textRotation="0" wrapText="0" indent="0" justifyLastLine="0" shrinkToFit="0" readingOrder="0"/>
    </dxf>
    <dxf>
      <font>
        <strike val="0"/>
        <outline val="0"/>
        <shadow val="0"/>
        <u val="none"/>
        <vertAlign val="baseline"/>
        <sz val="10"/>
        <color theme="1"/>
        <name val="Arial"/>
        <family val="2"/>
        <scheme val="minor"/>
      </font>
      <fill>
        <patternFill patternType="solid">
          <fgColor indexed="64"/>
          <bgColor theme="0"/>
        </patternFill>
      </fill>
    </dxf>
    <dxf>
      <font>
        <strike val="0"/>
        <outline val="0"/>
        <shadow val="0"/>
        <u val="none"/>
        <vertAlign val="baseline"/>
        <sz val="10"/>
        <color theme="1"/>
        <name val="Arial"/>
        <family val="2"/>
        <scheme val="minor"/>
      </font>
      <fill>
        <patternFill patternType="solid">
          <fgColor indexed="64"/>
          <bgColor theme="0"/>
        </patternFill>
      </fill>
    </dxf>
    <dxf>
      <font>
        <strike val="0"/>
        <outline val="0"/>
        <shadow val="0"/>
        <u val="none"/>
        <vertAlign val="baseline"/>
        <sz val="10"/>
        <color theme="1"/>
        <name val="Arial"/>
        <family val="2"/>
        <scheme val="minor"/>
      </font>
      <fill>
        <patternFill patternType="solid">
          <fgColor indexed="64"/>
          <bgColor theme="0"/>
        </patternFill>
      </fill>
    </dxf>
    <dxf>
      <font>
        <strike val="0"/>
        <outline val="0"/>
        <shadow val="0"/>
        <u val="none"/>
        <vertAlign val="baseline"/>
        <sz val="10"/>
        <color theme="1"/>
        <name val="Arial"/>
        <family val="2"/>
        <scheme val="minor"/>
      </font>
      <fill>
        <patternFill patternType="solid">
          <fgColor indexed="64"/>
          <bgColor theme="0"/>
        </patternFill>
      </fill>
    </dxf>
    <dxf>
      <font>
        <strike val="0"/>
        <outline val="0"/>
        <shadow val="0"/>
        <u val="none"/>
        <vertAlign val="baseline"/>
        <name val="Arial"/>
        <family val="2"/>
        <scheme val="minor"/>
      </font>
      <fill>
        <patternFill patternType="solid">
          <fgColor indexed="64"/>
          <bgColor theme="0"/>
        </patternFill>
      </fill>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minor"/>
      </font>
      <fill>
        <patternFill patternType="solid">
          <fgColor indexed="64"/>
          <bgColor theme="0"/>
        </patternFill>
      </fill>
      <alignment horizontal="left" vertical="center" textRotation="0" wrapText="0" indent="0" justifyLastLine="0" shrinkToFit="0" readingOrder="0"/>
      <protection locked="1" hidden="0"/>
    </dxf>
    <dxf>
      <font>
        <strike val="0"/>
        <outline val="0"/>
        <shadow val="0"/>
        <u val="none"/>
        <vertAlign val="baseline"/>
        <sz val="10"/>
        <color theme="1"/>
        <name val="Arial"/>
        <family val="2"/>
        <scheme val="minor"/>
      </font>
      <fill>
        <patternFill patternType="solid">
          <fgColor indexed="64"/>
          <bgColor theme="0"/>
        </patternFill>
      </fill>
    </dxf>
    <dxf>
      <font>
        <strike val="0"/>
        <outline val="0"/>
        <shadow val="0"/>
        <u val="none"/>
        <vertAlign val="baseline"/>
        <sz val="10"/>
        <color rgb="FF414042"/>
        <name val="Arial"/>
        <family val="2"/>
        <scheme val="minor"/>
      </font>
      <numFmt numFmtId="164" formatCode="_-* #,##0_-;\-* #,##0_-;_-* &quot;-&quot;??_-;_-@_-"/>
      <fill>
        <patternFill patternType="solid">
          <fgColor indexed="64"/>
          <bgColor theme="0"/>
        </patternFill>
      </fill>
    </dxf>
    <dxf>
      <font>
        <b/>
        <i val="0"/>
        <strike val="0"/>
        <condense val="0"/>
        <extend val="0"/>
        <outline val="0"/>
        <shadow val="0"/>
        <u val="none"/>
        <vertAlign val="baseline"/>
        <sz val="10"/>
        <color theme="1"/>
        <name val="Arial"/>
        <family val="2"/>
        <scheme val="minor"/>
      </font>
      <numFmt numFmtId="164" formatCode="_-* #,##0_-;\-* #,##0_-;_-* &quot;-&quot;??_-;_-@_-"/>
      <fill>
        <patternFill patternType="solid">
          <fgColor indexed="64"/>
          <bgColor rgb="FFAFD7D6"/>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8"/>
        <color auto="1"/>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8"/>
        <color auto="1"/>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vertAlign val="baseline"/>
        <sz val="8"/>
        <color auto="1"/>
        <name val="Arial"/>
        <family val="2"/>
        <scheme val="minor"/>
      </font>
      <fill>
        <patternFill patternType="solid">
          <fgColor indexed="64"/>
          <bgColor theme="0"/>
        </patternFill>
      </fill>
      <alignment horizontal="left" vertical="center" textRotation="0" wrapText="1" indent="0" justifyLastLine="0" shrinkToFit="0" readingOrder="0"/>
    </dxf>
    <dxf>
      <border>
        <bottom style="thin">
          <color theme="0" tint="-0.24994659260841701"/>
        </bottom>
      </border>
    </dxf>
    <dxf>
      <font>
        <b/>
        <i val="0"/>
        <strike val="0"/>
        <condense val="0"/>
        <extend val="0"/>
        <outline val="0"/>
        <shadow val="0"/>
        <u val="none"/>
        <vertAlign val="baseline"/>
        <sz val="10"/>
        <color auto="1"/>
        <name val="Arial"/>
        <family val="2"/>
        <scheme val="minor"/>
      </font>
      <fill>
        <patternFill patternType="solid">
          <fgColor indexed="64"/>
          <bgColor rgb="FFAFD7D6"/>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s>
  <tableStyles count="1" defaultTableStyle="TableStyleMedium2" defaultPivotStyle="PivotStyleLight16">
    <tableStyle name="APA" pivot="0" count="0" xr9:uid="{33E26380-392B-2C44-8C03-8CF5FBA1C8E7}"/>
  </tableStyles>
  <colors>
    <mruColors>
      <color rgb="FFB0142D"/>
      <color rgb="FFE12433"/>
      <color rgb="FFF96700"/>
      <color rgb="FFAFD7D6"/>
      <color rgb="FF66FFFF"/>
      <color rgb="FFFBFAF9"/>
      <color rgb="FFD7E7E4"/>
      <color rgb="FFFED8AF"/>
      <color rgb="FFFFF7EF"/>
      <color rgb="FFFFEB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US" sz="1000" b="1">
                <a:solidFill>
                  <a:sysClr val="windowText" lastClr="000000"/>
                </a:solidFill>
                <a:latin typeface="+mn-lt"/>
                <a:cs typeface="Poppins" panose="00000500000000000000" pitchFamily="2" charset="0"/>
              </a:rPr>
              <a:t>HSEH interactions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clustered"/>
        <c:varyColors val="0"/>
        <c:ser>
          <c:idx val="0"/>
          <c:order val="0"/>
          <c:tx>
            <c:strRef>
              <c:f>'1. People'!$B$167</c:f>
              <c:strCache>
                <c:ptCount val="1"/>
                <c:pt idx="0">
                  <c:v>HSEH interactions</c:v>
                </c:pt>
              </c:strCache>
            </c:strRef>
          </c:tx>
          <c:spPr>
            <a:solidFill>
              <a:srgbClr val="E12433"/>
            </a:solidFill>
            <a:ln>
              <a:noFill/>
            </a:ln>
            <a:effectLst/>
          </c:spPr>
          <c:invertIfNegative val="0"/>
          <c:cat>
            <c:strRef>
              <c:f>'1. People'!$F$163:$J$163</c:f>
              <c:strCache>
                <c:ptCount val="5"/>
                <c:pt idx="0">
                  <c:v>FY24</c:v>
                </c:pt>
                <c:pt idx="1">
                  <c:v>FY23</c:v>
                </c:pt>
                <c:pt idx="2">
                  <c:v>FY22</c:v>
                </c:pt>
                <c:pt idx="3">
                  <c:v> FY21 </c:v>
                </c:pt>
                <c:pt idx="4">
                  <c:v> FY20 </c:v>
                </c:pt>
              </c:strCache>
            </c:strRef>
          </c:cat>
          <c:val>
            <c:numRef>
              <c:f>'1. People'!$F$167:$J$167</c:f>
              <c:numCache>
                <c:formatCode>_-* #,##0_-;\-* #,##0_-;_-* "-"??_-;_-@_-</c:formatCode>
                <c:ptCount val="5"/>
                <c:pt idx="0">
                  <c:v>4900</c:v>
                </c:pt>
                <c:pt idx="1">
                  <c:v>4334</c:v>
                </c:pt>
                <c:pt idx="2">
                  <c:v>3842</c:v>
                </c:pt>
                <c:pt idx="3">
                  <c:v>3509</c:v>
                </c:pt>
                <c:pt idx="4">
                  <c:v>2216</c:v>
                </c:pt>
              </c:numCache>
            </c:numRef>
          </c:val>
          <c:extLst>
            <c:ext xmlns:c16="http://schemas.microsoft.com/office/drawing/2014/chart" uri="{C3380CC4-5D6E-409C-BE32-E72D297353CC}">
              <c16:uniqueId val="{00000000-CB04-4549-9F2C-293F5B126B33}"/>
            </c:ext>
          </c:extLst>
        </c:ser>
        <c:dLbls>
          <c:showLegendKey val="0"/>
          <c:showVal val="0"/>
          <c:showCatName val="0"/>
          <c:showSerName val="0"/>
          <c:showPercent val="0"/>
          <c:showBubbleSize val="0"/>
        </c:dLbls>
        <c:gapWidth val="75"/>
        <c:overlap val="-27"/>
        <c:axId val="797527896"/>
        <c:axId val="797529536"/>
      </c:barChart>
      <c:catAx>
        <c:axId val="79752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97529536"/>
        <c:crosses val="autoZero"/>
        <c:auto val="1"/>
        <c:lblAlgn val="ctr"/>
        <c:lblOffset val="100"/>
        <c:noMultiLvlLbl val="0"/>
      </c:catAx>
      <c:valAx>
        <c:axId val="7975295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Poppins" panose="00000500000000000000" pitchFamily="2" charset="0"/>
                <a:ea typeface="+mn-ea"/>
                <a:cs typeface="Poppins" panose="00000500000000000000" pitchFamily="2" charset="0"/>
              </a:defRPr>
            </a:pPr>
            <a:endParaRPr lang="en-US"/>
          </a:p>
        </c:txPr>
        <c:crossAx val="797527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Social investment</a:t>
            </a:r>
            <a:r>
              <a:rPr lang="en-AU" sz="1000" b="1" baseline="0">
                <a:solidFill>
                  <a:sysClr val="windowText" lastClr="000000"/>
                </a:solidFill>
                <a:latin typeface="+mn-lt"/>
                <a:cs typeface="Poppins" panose="00000500000000000000" pitchFamily="2" charset="0"/>
              </a:rPr>
              <a:t> by</a:t>
            </a:r>
            <a:r>
              <a:rPr lang="en-AU" sz="1000" b="1">
                <a:solidFill>
                  <a:sysClr val="windowText" lastClr="000000"/>
                </a:solidFill>
                <a:latin typeface="+mn-lt"/>
                <a:cs typeface="Poppins" panose="00000500000000000000" pitchFamily="2" charset="0"/>
              </a:rPr>
              <a:t> contribution type (AUD $m)</a:t>
            </a:r>
            <a:endParaRPr lang="en-AU" sz="1000" b="1" baseline="30000">
              <a:solidFill>
                <a:sysClr val="windowText" lastClr="000000"/>
              </a:solidFill>
              <a:latin typeface="+mn-lt"/>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stacked"/>
        <c:varyColors val="0"/>
        <c:ser>
          <c:idx val="5"/>
          <c:order val="0"/>
          <c:tx>
            <c:strRef>
              <c:f>'5. Social Licence'!$B$18</c:f>
              <c:strCache>
                <c:ptCount val="1"/>
                <c:pt idx="0">
                  <c:v>Social investment (corporate partnerships, community grants, local sponsorships and donations)</c:v>
                </c:pt>
              </c:strCache>
            </c:strRef>
          </c:tx>
          <c:spPr>
            <a:solidFill>
              <a:srgbClr val="006275"/>
            </a:solidFill>
            <a:ln w="127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Social Licence'!$F$16:$I$16</c:f>
              <c:strCache>
                <c:ptCount val="4"/>
                <c:pt idx="0">
                  <c:v>FY24</c:v>
                </c:pt>
                <c:pt idx="1">
                  <c:v>FY23</c:v>
                </c:pt>
                <c:pt idx="2">
                  <c:v>FY22</c:v>
                </c:pt>
                <c:pt idx="3">
                  <c:v> FY21 </c:v>
                </c:pt>
              </c:strCache>
            </c:strRef>
          </c:cat>
          <c:val>
            <c:numRef>
              <c:f>'5. Social Licence'!$F$18:$I$18</c:f>
              <c:numCache>
                <c:formatCode>_-* #,##0_-;\-* #,##0_-;_-* "-"??_-;_-@_-</c:formatCode>
                <c:ptCount val="4"/>
                <c:pt idx="0">
                  <c:v>1313943</c:v>
                </c:pt>
                <c:pt idx="1">
                  <c:v>1177776.94</c:v>
                </c:pt>
                <c:pt idx="2">
                  <c:v>1076850</c:v>
                </c:pt>
                <c:pt idx="3">
                  <c:v>717394</c:v>
                </c:pt>
              </c:numCache>
            </c:numRef>
          </c:val>
          <c:extLst>
            <c:ext xmlns:c16="http://schemas.microsoft.com/office/drawing/2014/chart" uri="{C3380CC4-5D6E-409C-BE32-E72D297353CC}">
              <c16:uniqueId val="{00000000-3DD6-49ED-B641-C8BC99AEB5DA}"/>
            </c:ext>
          </c:extLst>
        </c:ser>
        <c:ser>
          <c:idx val="3"/>
          <c:order val="2"/>
          <c:tx>
            <c:strRef>
              <c:f>'5. Social Licence'!$B$19</c:f>
              <c:strCache>
                <c:ptCount val="1"/>
                <c:pt idx="0">
                  <c:v>Employee driven initiatives</c:v>
                </c:pt>
              </c:strCache>
            </c:strRef>
          </c:tx>
          <c:spPr>
            <a:solidFill>
              <a:srgbClr val="E12433"/>
            </a:solidFill>
            <a:ln>
              <a:noFill/>
            </a:ln>
            <a:effectLst/>
          </c:spPr>
          <c:invertIfNegative val="0"/>
          <c:cat>
            <c:strRef>
              <c:f>'5. Social Licence'!$F$16:$I$16</c:f>
              <c:strCache>
                <c:ptCount val="4"/>
                <c:pt idx="0">
                  <c:v>FY24</c:v>
                </c:pt>
                <c:pt idx="1">
                  <c:v>FY23</c:v>
                </c:pt>
                <c:pt idx="2">
                  <c:v>FY22</c:v>
                </c:pt>
                <c:pt idx="3">
                  <c:v> FY21 </c:v>
                </c:pt>
              </c:strCache>
            </c:strRef>
          </c:cat>
          <c:val>
            <c:numRef>
              <c:f>'5. Social Licence'!$F$19:$I$19</c:f>
              <c:numCache>
                <c:formatCode>_-* #,##0_-;\-* #,##0_-;_-* "-"??_-;_-@_-</c:formatCode>
                <c:ptCount val="4"/>
                <c:pt idx="0">
                  <c:v>15893.45</c:v>
                </c:pt>
                <c:pt idx="1">
                  <c:v>13554</c:v>
                </c:pt>
                <c:pt idx="2">
                  <c:v>7430</c:v>
                </c:pt>
                <c:pt idx="3">
                  <c:v>15000</c:v>
                </c:pt>
              </c:numCache>
            </c:numRef>
          </c:val>
          <c:extLst>
            <c:ext xmlns:c16="http://schemas.microsoft.com/office/drawing/2014/chart" uri="{C3380CC4-5D6E-409C-BE32-E72D297353CC}">
              <c16:uniqueId val="{00000001-3DD6-49ED-B641-C8BC99AEB5DA}"/>
            </c:ext>
          </c:extLst>
        </c:ser>
        <c:dLbls>
          <c:showLegendKey val="0"/>
          <c:showVal val="0"/>
          <c:showCatName val="0"/>
          <c:showSerName val="0"/>
          <c:showPercent val="0"/>
          <c:showBubbleSize val="0"/>
        </c:dLbls>
        <c:gapWidth val="55"/>
        <c:overlap val="100"/>
        <c:axId val="690936584"/>
        <c:axId val="690935928"/>
        <c:extLst>
          <c:ext xmlns:c15="http://schemas.microsoft.com/office/drawing/2012/chart" uri="{02D57815-91ED-43cb-92C2-25804820EDAC}">
            <c15:filteredBarSeries>
              <c15:ser>
                <c:idx val="4"/>
                <c:order val="1"/>
                <c:tx>
                  <c:strRef>
                    <c:extLst>
                      <c:ext uri="{02D57815-91ED-43cb-92C2-25804820EDAC}">
                        <c15:formulaRef>
                          <c15:sqref>'5. Community &amp; Social Perf'!#REF!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'5. Social Licence'!$F$16:$I$16</c15:sqref>
                        </c15:formulaRef>
                      </c:ext>
                    </c:extLst>
                    <c:strCache>
                      <c:ptCount val="4"/>
                      <c:pt idx="0">
                        <c:v>FY24</c:v>
                      </c:pt>
                      <c:pt idx="1">
                        <c:v>FY23</c:v>
                      </c:pt>
                      <c:pt idx="2">
                        <c:v>FY22</c:v>
                      </c:pt>
                      <c:pt idx="3">
                        <c:v> FY21 </c:v>
                      </c:pt>
                    </c:strCache>
                  </c:strRef>
                </c:cat>
                <c:val>
                  <c:numRef>
                    <c:extLst>
                      <c:ext uri="{02D57815-91ED-43cb-92C2-25804820EDAC}">
                        <c15:formulaRef>
                          <c15:sqref>'5. Community &amp; Social Perf'!#REF!</c15:sqref>
                        </c15:formulaRef>
                      </c:ext>
                    </c:extLst>
                    <c:numCache>
                      <c:formatCode>_-* #,##0_-;\-* #,##0_-;_-* "-"??_-;_-@_-</c:formatCode>
                      <c:ptCount val="1"/>
                      <c:pt idx="0">
                        <c:v>1</c:v>
                      </c:pt>
                    </c:numCache>
                  </c:numRef>
                </c:val>
                <c:extLst>
                  <c:ext xmlns:c16="http://schemas.microsoft.com/office/drawing/2014/chart" uri="{C3380CC4-5D6E-409C-BE32-E72D297353CC}">
                    <c16:uniqueId val="{00000002-3DD6-49ED-B641-C8BC99AEB5DA}"/>
                  </c:ext>
                </c:extLst>
              </c15:ser>
            </c15:filteredBarSeries>
          </c:ext>
        </c:extLst>
      </c:barChart>
      <c:catAx>
        <c:axId val="69093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690935928"/>
        <c:crosses val="autoZero"/>
        <c:auto val="1"/>
        <c:lblAlgn val="ctr"/>
        <c:lblOffset val="100"/>
        <c:noMultiLvlLbl val="0"/>
      </c:catAx>
      <c:valAx>
        <c:axId val="69093592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690936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US" sz="1000" b="1">
                <a:solidFill>
                  <a:sysClr val="windowText" lastClr="000000"/>
                </a:solidFill>
                <a:latin typeface="+mn-lt"/>
                <a:cs typeface="Poppins" panose="00000500000000000000" pitchFamily="2" charset="0"/>
              </a:rPr>
              <a:t>Economic value distributed on a cash basis (AUD $m)</a:t>
            </a:r>
            <a:r>
              <a:rPr lang="en-AU" sz="1000" b="1" i="0" u="none" strike="noStrike" baseline="30000">
                <a:solidFill>
                  <a:sysClr val="windowText" lastClr="000000"/>
                </a:solidFill>
                <a:effectLst/>
                <a:latin typeface="+mn-lt"/>
                <a:cs typeface="Poppins" panose="00000500000000000000" pitchFamily="2" charset="0"/>
              </a:rPr>
              <a:t>1</a:t>
            </a:r>
            <a:endParaRPr lang="en-US" sz="1000" b="1">
              <a:solidFill>
                <a:sysClr val="windowText" lastClr="000000"/>
              </a:solidFill>
              <a:latin typeface="+mn-lt"/>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manualLayout>
          <c:layoutTarget val="inner"/>
          <c:xMode val="edge"/>
          <c:yMode val="edge"/>
          <c:x val="2.3649780243113313E-2"/>
          <c:y val="0.15409787687294949"/>
          <c:w val="0.8366461836442205"/>
          <c:h val="0.75207743244374214"/>
        </c:manualLayout>
      </c:layout>
      <c:barChart>
        <c:barDir val="col"/>
        <c:grouping val="clustered"/>
        <c:varyColors val="0"/>
        <c:ser>
          <c:idx val="0"/>
          <c:order val="0"/>
          <c:tx>
            <c:strRef>
              <c:f>'6. Economic'!$B$13:$E$13</c:f>
              <c:strCache>
                <c:ptCount val="4"/>
                <c:pt idx="0">
                  <c:v>Economic value distributed¹</c:v>
                </c:pt>
                <c:pt idx="1">
                  <c:v>201-1</c:v>
                </c:pt>
                <c:pt idx="3">
                  <c:v>AUD $m</c:v>
                </c:pt>
              </c:strCache>
            </c:strRef>
          </c:tx>
          <c:spPr>
            <a:solidFill>
              <a:srgbClr val="E12433"/>
            </a:solidFill>
            <a:ln w="127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Economic'!$F$10:$J$10</c:f>
              <c:strCache>
                <c:ptCount val="5"/>
                <c:pt idx="0">
                  <c:v>FY24</c:v>
                </c:pt>
                <c:pt idx="1">
                  <c:v>FY23</c:v>
                </c:pt>
                <c:pt idx="2">
                  <c:v>FY22</c:v>
                </c:pt>
                <c:pt idx="3">
                  <c:v>FY21</c:v>
                </c:pt>
                <c:pt idx="4">
                  <c:v> FY20 </c:v>
                </c:pt>
              </c:strCache>
            </c:strRef>
          </c:cat>
          <c:val>
            <c:numRef>
              <c:f>'6. Economic'!$F$13:$J$13</c:f>
              <c:numCache>
                <c:formatCode>#,##0</c:formatCode>
                <c:ptCount val="5"/>
                <c:pt idx="0">
                  <c:v>4664</c:v>
                </c:pt>
                <c:pt idx="1">
                  <c:v>3919</c:v>
                </c:pt>
                <c:pt idx="2">
                  <c:v>3322</c:v>
                </c:pt>
                <c:pt idx="3">
                  <c:v>3352</c:v>
                </c:pt>
                <c:pt idx="4">
                  <c:v>3188</c:v>
                </c:pt>
              </c:numCache>
            </c:numRef>
          </c:val>
          <c:extLst>
            <c:ext xmlns:c16="http://schemas.microsoft.com/office/drawing/2014/chart" uri="{C3380CC4-5D6E-409C-BE32-E72D297353CC}">
              <c16:uniqueId val="{00000000-E41B-4AAB-B9CB-02F1A0C58176}"/>
            </c:ext>
          </c:extLst>
        </c:ser>
        <c:dLbls>
          <c:dLblPos val="ctr"/>
          <c:showLegendKey val="0"/>
          <c:showVal val="1"/>
          <c:showCatName val="0"/>
          <c:showSerName val="0"/>
          <c:showPercent val="0"/>
          <c:showBubbleSize val="0"/>
        </c:dLbls>
        <c:gapWidth val="75"/>
        <c:overlap val="-27"/>
        <c:axId val="527919408"/>
        <c:axId val="527917440"/>
      </c:barChart>
      <c:catAx>
        <c:axId val="527919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527917440"/>
        <c:crosses val="autoZero"/>
        <c:auto val="1"/>
        <c:lblAlgn val="ctr"/>
        <c:lblOffset val="100"/>
        <c:noMultiLvlLbl val="0"/>
      </c:catAx>
      <c:valAx>
        <c:axId val="52791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52791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Economic value distributed by contribution type (AUD $m)</a:t>
            </a:r>
            <a:r>
              <a:rPr lang="en-AU" sz="1000" b="1" baseline="30000">
                <a:solidFill>
                  <a:sysClr val="windowText" lastClr="000000"/>
                </a:solidFill>
                <a:latin typeface="+mn-lt"/>
                <a:cs typeface="Poppins" panose="00000500000000000000" pitchFamily="2" charset="0"/>
              </a:rPr>
              <a:t>1</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stacked"/>
        <c:varyColors val="0"/>
        <c:ser>
          <c:idx val="6"/>
          <c:order val="0"/>
          <c:tx>
            <c:strRef>
              <c:f>'6. Economic'!$B$11:$E$11</c:f>
              <c:strCache>
                <c:ptCount val="4"/>
                <c:pt idx="0">
                  <c:v>Year-end 30 June</c:v>
                </c:pt>
                <c:pt idx="1">
                  <c:v>GRI</c:v>
                </c:pt>
                <c:pt idx="2">
                  <c:v>SASB</c:v>
                </c:pt>
                <c:pt idx="3">
                  <c:v>UoM</c:v>
                </c:pt>
              </c:strCache>
            </c:strRef>
          </c:tx>
          <c:spPr>
            <a:solidFill>
              <a:schemeClr val="accent1">
                <a:lumMod val="60000"/>
              </a:schemeClr>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Economic'!$F$11:$J$11</c:f>
              <c:numCache>
                <c:formatCode>General</c:formatCode>
                <c:ptCount val="5"/>
              </c:numCache>
            </c:numRef>
          </c:val>
          <c:extLst>
            <c:ext xmlns:c16="http://schemas.microsoft.com/office/drawing/2014/chart" uri="{C3380CC4-5D6E-409C-BE32-E72D297353CC}">
              <c16:uniqueId val="{00000000-E3BD-45B5-B1AE-BF565DDC3850}"/>
            </c:ext>
          </c:extLst>
        </c:ser>
        <c:ser>
          <c:idx val="5"/>
          <c:order val="1"/>
          <c:tx>
            <c:strRef>
              <c:f>'6. Economic'!$B$12:$E$12</c:f>
              <c:strCache>
                <c:ptCount val="4"/>
                <c:pt idx="0">
                  <c:v>Direct economic value generated (revenues)</c:v>
                </c:pt>
                <c:pt idx="1">
                  <c:v>201-1</c:v>
                </c:pt>
                <c:pt idx="3">
                  <c:v>AUD $m</c:v>
                </c:pt>
              </c:strCache>
            </c:strRef>
          </c:tx>
          <c:spPr>
            <a:solidFill>
              <a:schemeClr val="accent6"/>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Economic'!$F$12:$J$12</c:f>
              <c:numCache>
                <c:formatCode>#,##0</c:formatCode>
                <c:ptCount val="5"/>
                <c:pt idx="0">
                  <c:v>3039</c:v>
                </c:pt>
                <c:pt idx="1">
                  <c:v>2890</c:v>
                </c:pt>
                <c:pt idx="2">
                  <c:v>2705</c:v>
                </c:pt>
                <c:pt idx="3">
                  <c:v>2620</c:v>
                </c:pt>
                <c:pt idx="4">
                  <c:v>2559.944</c:v>
                </c:pt>
              </c:numCache>
            </c:numRef>
          </c:val>
          <c:extLst>
            <c:ext xmlns:c16="http://schemas.microsoft.com/office/drawing/2014/chart" uri="{C3380CC4-5D6E-409C-BE32-E72D297353CC}">
              <c16:uniqueId val="{00000001-E3BD-45B5-B1AE-BF565DDC3850}"/>
            </c:ext>
          </c:extLst>
        </c:ser>
        <c:ser>
          <c:idx val="4"/>
          <c:order val="2"/>
          <c:tx>
            <c:strRef>
              <c:f>'6. Economic'!$B$13:$E$13</c:f>
              <c:strCache>
                <c:ptCount val="4"/>
                <c:pt idx="0">
                  <c:v>Economic value distributed¹</c:v>
                </c:pt>
                <c:pt idx="1">
                  <c:v>201-1</c:v>
                </c:pt>
                <c:pt idx="3">
                  <c:v>AUD $m</c:v>
                </c:pt>
              </c:strCache>
            </c:strRef>
          </c:tx>
          <c:spPr>
            <a:solidFill>
              <a:schemeClr val="accent5"/>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Economic'!$F$13:$J$13</c:f>
              <c:numCache>
                <c:formatCode>#,##0</c:formatCode>
                <c:ptCount val="5"/>
                <c:pt idx="0">
                  <c:v>4664</c:v>
                </c:pt>
                <c:pt idx="1">
                  <c:v>3919</c:v>
                </c:pt>
                <c:pt idx="2">
                  <c:v>3322</c:v>
                </c:pt>
                <c:pt idx="3">
                  <c:v>3352</c:v>
                </c:pt>
                <c:pt idx="4">
                  <c:v>3188</c:v>
                </c:pt>
              </c:numCache>
            </c:numRef>
          </c:val>
          <c:extLst>
            <c:ext xmlns:c16="http://schemas.microsoft.com/office/drawing/2014/chart" uri="{C3380CC4-5D6E-409C-BE32-E72D297353CC}">
              <c16:uniqueId val="{00000002-E3BD-45B5-B1AE-BF565DDC3850}"/>
            </c:ext>
          </c:extLst>
        </c:ser>
        <c:ser>
          <c:idx val="3"/>
          <c:order val="3"/>
          <c:tx>
            <c:strRef>
              <c:f>'6. Economic'!$B$14:$E$14</c:f>
              <c:strCache>
                <c:ptCount val="4"/>
                <c:pt idx="0">
                  <c:v>Operating costs</c:v>
                </c:pt>
                <c:pt idx="1">
                  <c:v>201-1</c:v>
                </c:pt>
                <c:pt idx="3">
                  <c:v>AUD $m</c:v>
                </c:pt>
              </c:strCache>
            </c:strRef>
          </c:tx>
          <c:spPr>
            <a:solidFill>
              <a:srgbClr val="E12433"/>
            </a:solidFill>
            <a:ln w="12700">
              <a:solidFill>
                <a:schemeClr val="bg1"/>
              </a:solidFill>
            </a:ln>
            <a:effectLst/>
          </c:spPr>
          <c:invertIfNegative val="0"/>
          <c:cat>
            <c:strRef>
              <c:f>'6. Economic'!$F$10:$J$10</c:f>
              <c:strCache>
                <c:ptCount val="5"/>
                <c:pt idx="0">
                  <c:v>FY24</c:v>
                </c:pt>
                <c:pt idx="1">
                  <c:v>FY23</c:v>
                </c:pt>
                <c:pt idx="2">
                  <c:v>FY22</c:v>
                </c:pt>
                <c:pt idx="3">
                  <c:v>FY21</c:v>
                </c:pt>
                <c:pt idx="4">
                  <c:v> FY20 </c:v>
                </c:pt>
              </c:strCache>
            </c:strRef>
          </c:cat>
          <c:val>
            <c:numRef>
              <c:f>'6. Economic'!$F$14:$J$14</c:f>
              <c:numCache>
                <c:formatCode>#,##0</c:formatCode>
                <c:ptCount val="5"/>
                <c:pt idx="0">
                  <c:v>1991</c:v>
                </c:pt>
                <c:pt idx="1">
                  <c:v>1640</c:v>
                </c:pt>
                <c:pt idx="2">
                  <c:v>1354</c:v>
                </c:pt>
                <c:pt idx="3">
                  <c:v>1375</c:v>
                </c:pt>
                <c:pt idx="4">
                  <c:v>1308</c:v>
                </c:pt>
              </c:numCache>
            </c:numRef>
          </c:val>
          <c:extLst>
            <c:ext xmlns:c16="http://schemas.microsoft.com/office/drawing/2014/chart" uri="{C3380CC4-5D6E-409C-BE32-E72D297353CC}">
              <c16:uniqueId val="{00000003-E3BD-45B5-B1AE-BF565DDC3850}"/>
            </c:ext>
          </c:extLst>
        </c:ser>
        <c:ser>
          <c:idx val="2"/>
          <c:order val="4"/>
          <c:tx>
            <c:strRef>
              <c:f>'6. Economic'!$B$15:$E$15</c:f>
              <c:strCache>
                <c:ptCount val="4"/>
                <c:pt idx="0">
                  <c:v>Payments to employees</c:v>
                </c:pt>
                <c:pt idx="1">
                  <c:v>201-1</c:v>
                </c:pt>
                <c:pt idx="3">
                  <c:v>AUD $m</c:v>
                </c:pt>
              </c:strCache>
            </c:strRef>
          </c:tx>
          <c:spPr>
            <a:solidFill>
              <a:srgbClr val="F96700"/>
            </a:solidFill>
            <a:ln w="12700">
              <a:solidFill>
                <a:schemeClr val="bg1"/>
              </a:solidFill>
            </a:ln>
            <a:effectLst/>
          </c:spPr>
          <c:invertIfNegative val="0"/>
          <c:cat>
            <c:strRef>
              <c:f>'6. Economic'!$F$10:$J$10</c:f>
              <c:strCache>
                <c:ptCount val="5"/>
                <c:pt idx="0">
                  <c:v>FY24</c:v>
                </c:pt>
                <c:pt idx="1">
                  <c:v>FY23</c:v>
                </c:pt>
                <c:pt idx="2">
                  <c:v>FY22</c:v>
                </c:pt>
                <c:pt idx="3">
                  <c:v>FY21</c:v>
                </c:pt>
                <c:pt idx="4">
                  <c:v> FY20 </c:v>
                </c:pt>
              </c:strCache>
            </c:strRef>
          </c:cat>
          <c:val>
            <c:numRef>
              <c:f>'6. Economic'!$F$15:$J$15</c:f>
              <c:numCache>
                <c:formatCode>#,##0</c:formatCode>
                <c:ptCount val="5"/>
                <c:pt idx="0" formatCode="General">
                  <c:v>490</c:v>
                </c:pt>
                <c:pt idx="1">
                  <c:v>431</c:v>
                </c:pt>
                <c:pt idx="2">
                  <c:v>351</c:v>
                </c:pt>
                <c:pt idx="3">
                  <c:v>324</c:v>
                </c:pt>
                <c:pt idx="4">
                  <c:v>311</c:v>
                </c:pt>
              </c:numCache>
            </c:numRef>
          </c:val>
          <c:extLst>
            <c:ext xmlns:c16="http://schemas.microsoft.com/office/drawing/2014/chart" uri="{C3380CC4-5D6E-409C-BE32-E72D297353CC}">
              <c16:uniqueId val="{00000004-E3BD-45B5-B1AE-BF565DDC3850}"/>
            </c:ext>
          </c:extLst>
        </c:ser>
        <c:ser>
          <c:idx val="1"/>
          <c:order val="5"/>
          <c:tx>
            <c:strRef>
              <c:f>'6. Economic'!$B$16:$E$16</c:f>
              <c:strCache>
                <c:ptCount val="4"/>
                <c:pt idx="0">
                  <c:v>Payments to suppliers</c:v>
                </c:pt>
                <c:pt idx="1">
                  <c:v>201-1</c:v>
                </c:pt>
                <c:pt idx="3">
                  <c:v>AUD $m</c:v>
                </c:pt>
              </c:strCache>
            </c:strRef>
          </c:tx>
          <c:spPr>
            <a:solidFill>
              <a:srgbClr val="B1132D"/>
            </a:solidFill>
            <a:ln w="12700">
              <a:solidFill>
                <a:schemeClr val="bg1"/>
              </a:solidFill>
            </a:ln>
            <a:effectLst/>
          </c:spPr>
          <c:invertIfNegative val="0"/>
          <c:cat>
            <c:strRef>
              <c:f>'6. Economic'!$F$10:$J$10</c:f>
              <c:strCache>
                <c:ptCount val="5"/>
                <c:pt idx="0">
                  <c:v>FY24</c:v>
                </c:pt>
                <c:pt idx="1">
                  <c:v>FY23</c:v>
                </c:pt>
                <c:pt idx="2">
                  <c:v>FY22</c:v>
                </c:pt>
                <c:pt idx="3">
                  <c:v>FY21</c:v>
                </c:pt>
                <c:pt idx="4">
                  <c:v> FY20 </c:v>
                </c:pt>
              </c:strCache>
            </c:strRef>
          </c:cat>
          <c:val>
            <c:numRef>
              <c:f>'6. Economic'!$F$16:$J$16</c:f>
              <c:numCache>
                <c:formatCode>#,##0</c:formatCode>
                <c:ptCount val="5"/>
                <c:pt idx="0" formatCode="General">
                  <c:v>1083</c:v>
                </c:pt>
                <c:pt idx="1">
                  <c:v>880</c:v>
                </c:pt>
                <c:pt idx="2">
                  <c:v>742</c:v>
                </c:pt>
                <c:pt idx="3">
                  <c:v>742</c:v>
                </c:pt>
                <c:pt idx="4">
                  <c:v>718</c:v>
                </c:pt>
              </c:numCache>
            </c:numRef>
          </c:val>
          <c:extLst>
            <c:ext xmlns:c16="http://schemas.microsoft.com/office/drawing/2014/chart" uri="{C3380CC4-5D6E-409C-BE32-E72D297353CC}">
              <c16:uniqueId val="{00000005-E3BD-45B5-B1AE-BF565DDC3850}"/>
            </c:ext>
          </c:extLst>
        </c:ser>
        <c:ser>
          <c:idx val="0"/>
          <c:order val="6"/>
          <c:tx>
            <c:strRef>
              <c:f>'6. Economic'!$B$17:$E$17</c:f>
              <c:strCache>
                <c:ptCount val="4"/>
                <c:pt idx="0">
                  <c:v>Payments to providers of capital</c:v>
                </c:pt>
                <c:pt idx="1">
                  <c:v>201-1</c:v>
                </c:pt>
                <c:pt idx="3">
                  <c:v>AUD $m</c:v>
                </c:pt>
              </c:strCache>
            </c:strRef>
          </c:tx>
          <c:spPr>
            <a:solidFill>
              <a:srgbClr val="006275"/>
            </a:solidFill>
            <a:ln w="12700">
              <a:solidFill>
                <a:schemeClr val="bg1"/>
              </a:solidFill>
            </a:ln>
            <a:effectLst/>
          </c:spPr>
          <c:invertIfNegative val="0"/>
          <c:cat>
            <c:strRef>
              <c:f>'6. Economic'!$F$10:$J$10</c:f>
              <c:strCache>
                <c:ptCount val="5"/>
                <c:pt idx="0">
                  <c:v>FY24</c:v>
                </c:pt>
                <c:pt idx="1">
                  <c:v>FY23</c:v>
                </c:pt>
                <c:pt idx="2">
                  <c:v>FY22</c:v>
                </c:pt>
                <c:pt idx="3">
                  <c:v>FY21</c:v>
                </c:pt>
                <c:pt idx="4">
                  <c:v> FY20 </c:v>
                </c:pt>
              </c:strCache>
            </c:strRef>
          </c:cat>
          <c:val>
            <c:numRef>
              <c:f>'6. Economic'!$F$17:$J$17</c:f>
              <c:numCache>
                <c:formatCode>#,##0</c:formatCode>
                <c:ptCount val="5"/>
                <c:pt idx="0" formatCode="General">
                  <c:v>682</c:v>
                </c:pt>
                <c:pt idx="1">
                  <c:v>637</c:v>
                </c:pt>
                <c:pt idx="2">
                  <c:v>614</c:v>
                </c:pt>
                <c:pt idx="3">
                  <c:v>602</c:v>
                </c:pt>
                <c:pt idx="4">
                  <c:v>572</c:v>
                </c:pt>
              </c:numCache>
            </c:numRef>
          </c:val>
          <c:extLst>
            <c:ext xmlns:c16="http://schemas.microsoft.com/office/drawing/2014/chart" uri="{C3380CC4-5D6E-409C-BE32-E72D297353CC}">
              <c16:uniqueId val="{00000006-E3BD-45B5-B1AE-BF565DDC3850}"/>
            </c:ext>
          </c:extLst>
        </c:ser>
        <c:ser>
          <c:idx val="7"/>
          <c:order val="7"/>
          <c:tx>
            <c:strRef>
              <c:f>'6. Economic'!$B$18:$E$18</c:f>
              <c:strCache>
                <c:ptCount val="4"/>
                <c:pt idx="0">
                  <c:v>Payments to government </c:v>
                </c:pt>
                <c:pt idx="1">
                  <c:v>201-1</c:v>
                </c:pt>
                <c:pt idx="3">
                  <c:v>AUD $m</c:v>
                </c:pt>
              </c:strCache>
            </c:strRef>
          </c:tx>
          <c:spPr>
            <a:solidFill>
              <a:schemeClr val="accent2">
                <a:lumMod val="60000"/>
              </a:schemeClr>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Economic'!$F$18:$J$18</c:f>
              <c:numCache>
                <c:formatCode>#,##0</c:formatCode>
                <c:ptCount val="5"/>
                <c:pt idx="0" formatCode="General">
                  <c:v>52</c:v>
                </c:pt>
                <c:pt idx="1">
                  <c:v>29</c:v>
                </c:pt>
                <c:pt idx="2">
                  <c:v>45</c:v>
                </c:pt>
                <c:pt idx="3">
                  <c:v>27</c:v>
                </c:pt>
                <c:pt idx="4">
                  <c:v>18</c:v>
                </c:pt>
              </c:numCache>
            </c:numRef>
          </c:val>
          <c:extLst>
            <c:ext xmlns:c16="http://schemas.microsoft.com/office/drawing/2014/chart" uri="{C3380CC4-5D6E-409C-BE32-E72D297353CC}">
              <c16:uniqueId val="{00000000-02EE-4444-8CAE-E95F79D58989}"/>
            </c:ext>
          </c:extLst>
        </c:ser>
        <c:ser>
          <c:idx val="8"/>
          <c:order val="8"/>
          <c:tx>
            <c:strRef>
              <c:f>'6. Economic'!$B$19:$E$19</c:f>
              <c:strCache>
                <c:ptCount val="4"/>
                <c:pt idx="0">
                  <c:v>Tax paid in own capacity2</c:v>
                </c:pt>
                <c:pt idx="1">
                  <c:v>201-1</c:v>
                </c:pt>
                <c:pt idx="3">
                  <c:v>AUD $m</c:v>
                </c:pt>
              </c:strCache>
            </c:strRef>
          </c:tx>
          <c:spPr>
            <a:solidFill>
              <a:schemeClr val="accent3">
                <a:lumMod val="60000"/>
              </a:schemeClr>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Economic'!$F$19:$J$19</c:f>
              <c:numCache>
                <c:formatCode>#,##0</c:formatCode>
                <c:ptCount val="5"/>
                <c:pt idx="0" formatCode="General">
                  <c:v>88</c:v>
                </c:pt>
                <c:pt idx="1">
                  <c:v>64</c:v>
                </c:pt>
                <c:pt idx="2">
                  <c:v>92</c:v>
                </c:pt>
                <c:pt idx="3">
                  <c:v>121</c:v>
                </c:pt>
                <c:pt idx="4">
                  <c:v>107</c:v>
                </c:pt>
              </c:numCache>
            </c:numRef>
          </c:val>
          <c:extLst>
            <c:ext xmlns:c16="http://schemas.microsoft.com/office/drawing/2014/chart" uri="{C3380CC4-5D6E-409C-BE32-E72D297353CC}">
              <c16:uniqueId val="{00000001-02EE-4444-8CAE-E95F79D58989}"/>
            </c:ext>
          </c:extLst>
        </c:ser>
        <c:ser>
          <c:idx val="9"/>
          <c:order val="9"/>
          <c:tx>
            <c:strRef>
              <c:f>'6. Economic'!$B$20:$E$20</c:f>
              <c:strCache>
                <c:ptCount val="4"/>
                <c:pt idx="0">
                  <c:v>Tax paid on behalf of others2</c:v>
                </c:pt>
                <c:pt idx="1">
                  <c:v>201-1</c:v>
                </c:pt>
                <c:pt idx="3">
                  <c:v>AUD $m</c:v>
                </c:pt>
              </c:strCache>
            </c:strRef>
          </c:tx>
          <c:spPr>
            <a:solidFill>
              <a:schemeClr val="accent4">
                <a:lumMod val="60000"/>
              </a:schemeClr>
            </a:solidFill>
            <a:ln>
              <a:noFill/>
            </a:ln>
            <a:effectLst/>
          </c:spPr>
          <c:invertIfNegative val="0"/>
          <c:cat>
            <c:strRef>
              <c:f>'6. Economic'!$F$10:$J$10</c:f>
              <c:strCache>
                <c:ptCount val="5"/>
                <c:pt idx="0">
                  <c:v>FY24</c:v>
                </c:pt>
                <c:pt idx="1">
                  <c:v>FY23</c:v>
                </c:pt>
                <c:pt idx="2">
                  <c:v>FY22</c:v>
                </c:pt>
                <c:pt idx="3">
                  <c:v>FY21</c:v>
                </c:pt>
                <c:pt idx="4">
                  <c:v> FY20 </c:v>
                </c:pt>
              </c:strCache>
            </c:strRef>
          </c:cat>
          <c:val>
            <c:numRef>
              <c:f>'6. Economic'!$F$20:$J$20</c:f>
              <c:numCache>
                <c:formatCode>#,##0</c:formatCode>
                <c:ptCount val="5"/>
                <c:pt idx="0" formatCode="General">
                  <c:v>278</c:v>
                </c:pt>
                <c:pt idx="1">
                  <c:v>238</c:v>
                </c:pt>
                <c:pt idx="2">
                  <c:v>249</c:v>
                </c:pt>
                <c:pt idx="3">
                  <c:v>249</c:v>
                </c:pt>
                <c:pt idx="4">
                  <c:v>247</c:v>
                </c:pt>
              </c:numCache>
            </c:numRef>
          </c:val>
          <c:extLst>
            <c:ext xmlns:c16="http://schemas.microsoft.com/office/drawing/2014/chart" uri="{C3380CC4-5D6E-409C-BE32-E72D297353CC}">
              <c16:uniqueId val="{00000002-02EE-4444-8CAE-E95F79D58989}"/>
            </c:ext>
          </c:extLst>
        </c:ser>
        <c:dLbls>
          <c:showLegendKey val="0"/>
          <c:showVal val="0"/>
          <c:showCatName val="0"/>
          <c:showSerName val="0"/>
          <c:showPercent val="0"/>
          <c:showBubbleSize val="0"/>
        </c:dLbls>
        <c:gapWidth val="55"/>
        <c:overlap val="100"/>
        <c:axId val="690936584"/>
        <c:axId val="690935928"/>
      </c:barChart>
      <c:catAx>
        <c:axId val="69093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690935928"/>
        <c:crosses val="autoZero"/>
        <c:auto val="1"/>
        <c:lblAlgn val="ctr"/>
        <c:lblOffset val="100"/>
        <c:noMultiLvlLbl val="0"/>
      </c:catAx>
      <c:valAx>
        <c:axId val="690935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690936584"/>
        <c:crosses val="autoZero"/>
        <c:crossBetween val="between"/>
      </c:valAx>
      <c:spPr>
        <a:noFill/>
        <a:ln>
          <a:noFill/>
        </a:ln>
        <a:effectLst/>
      </c:spPr>
    </c:plotArea>
    <c:legend>
      <c:legendPos val="r"/>
      <c:legendEntry>
        <c:idx val="4"/>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Entry>
      <c:legendEntry>
        <c:idx val="5"/>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Entry>
      <c:legendEntry>
        <c:idx val="7"/>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Safety warning &amp; penalty notices received </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stacked"/>
        <c:varyColors val="0"/>
        <c:ser>
          <c:idx val="0"/>
          <c:order val="0"/>
          <c:tx>
            <c:strRef>
              <c:f>'1. People'!$B$170</c:f>
              <c:strCache>
                <c:ptCount val="1"/>
                <c:pt idx="0">
                  <c:v>Safety warning notices received </c:v>
                </c:pt>
              </c:strCache>
            </c:strRef>
          </c:tx>
          <c:spPr>
            <a:solidFill>
              <a:srgbClr val="E12433"/>
            </a:solidFill>
            <a:ln>
              <a:noFill/>
            </a:ln>
            <a:effectLst/>
          </c:spPr>
          <c:invertIfNegative val="0"/>
          <c:cat>
            <c:strRef>
              <c:f>'1. People'!$F$163:$J$163</c:f>
              <c:strCache>
                <c:ptCount val="5"/>
                <c:pt idx="0">
                  <c:v>FY24</c:v>
                </c:pt>
                <c:pt idx="1">
                  <c:v>FY23</c:v>
                </c:pt>
                <c:pt idx="2">
                  <c:v>FY22</c:v>
                </c:pt>
                <c:pt idx="3">
                  <c:v> FY21 </c:v>
                </c:pt>
                <c:pt idx="4">
                  <c:v> FY20 </c:v>
                </c:pt>
              </c:strCache>
            </c:strRef>
          </c:cat>
          <c:val>
            <c:numRef>
              <c:f>'1. People'!$F$170:$J$170</c:f>
              <c:numCache>
                <c:formatCode>General</c:formatCode>
                <c:ptCount val="5"/>
                <c:pt idx="0">
                  <c:v>2</c:v>
                </c:pt>
                <c:pt idx="1">
                  <c:v>20</c:v>
                </c:pt>
                <c:pt idx="2">
                  <c:v>6</c:v>
                </c:pt>
                <c:pt idx="3">
                  <c:v>1</c:v>
                </c:pt>
                <c:pt idx="4">
                  <c:v>4</c:v>
                </c:pt>
              </c:numCache>
            </c:numRef>
          </c:val>
          <c:extLst>
            <c:ext xmlns:c16="http://schemas.microsoft.com/office/drawing/2014/chart" uri="{C3380CC4-5D6E-409C-BE32-E72D297353CC}">
              <c16:uniqueId val="{00000000-96B3-4237-994E-52B3A336D671}"/>
            </c:ext>
          </c:extLst>
        </c:ser>
        <c:ser>
          <c:idx val="1"/>
          <c:order val="1"/>
          <c:tx>
            <c:strRef>
              <c:f>'1. People'!$B$171</c:f>
              <c:strCache>
                <c:ptCount val="1"/>
                <c:pt idx="0">
                  <c:v>Safety penalty notices received</c:v>
                </c:pt>
              </c:strCache>
            </c:strRef>
          </c:tx>
          <c:spPr>
            <a:solidFill>
              <a:srgbClr val="006275"/>
            </a:solidFill>
            <a:ln>
              <a:noFill/>
            </a:ln>
            <a:effectLst/>
          </c:spPr>
          <c:invertIfNegative val="0"/>
          <c:cat>
            <c:strRef>
              <c:f>'1. People'!$F$163:$J$163</c:f>
              <c:strCache>
                <c:ptCount val="5"/>
                <c:pt idx="0">
                  <c:v>FY24</c:v>
                </c:pt>
                <c:pt idx="1">
                  <c:v>FY23</c:v>
                </c:pt>
                <c:pt idx="2">
                  <c:v>FY22</c:v>
                </c:pt>
                <c:pt idx="3">
                  <c:v> FY21 </c:v>
                </c:pt>
                <c:pt idx="4">
                  <c:v> FY20 </c:v>
                </c:pt>
              </c:strCache>
            </c:strRef>
          </c:cat>
          <c:val>
            <c:numRef>
              <c:f>'1. People'!$F$171:$J$171</c:f>
              <c:numCache>
                <c:formatCode>General</c:formatCode>
                <c:ptCount val="5"/>
                <c:pt idx="0">
                  <c:v>0</c:v>
                </c:pt>
                <c:pt idx="1">
                  <c:v>1</c:v>
                </c:pt>
                <c:pt idx="2">
                  <c:v>1</c:v>
                </c:pt>
                <c:pt idx="3">
                  <c:v>0</c:v>
                </c:pt>
                <c:pt idx="4">
                  <c:v>0</c:v>
                </c:pt>
              </c:numCache>
            </c:numRef>
          </c:val>
          <c:extLst>
            <c:ext xmlns:c16="http://schemas.microsoft.com/office/drawing/2014/chart" uri="{C3380CC4-5D6E-409C-BE32-E72D297353CC}">
              <c16:uniqueId val="{00000001-96B3-4237-994E-52B3A336D671}"/>
            </c:ext>
          </c:extLst>
        </c:ser>
        <c:dLbls>
          <c:showLegendKey val="0"/>
          <c:showVal val="0"/>
          <c:showCatName val="0"/>
          <c:showSerName val="0"/>
          <c:showPercent val="0"/>
          <c:showBubbleSize val="0"/>
        </c:dLbls>
        <c:gapWidth val="75"/>
        <c:overlap val="100"/>
        <c:axId val="744825768"/>
        <c:axId val="744823144"/>
      </c:barChart>
      <c:catAx>
        <c:axId val="744825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44823144"/>
        <c:crosses val="autoZero"/>
        <c:auto val="1"/>
        <c:lblAlgn val="ctr"/>
        <c:lblOffset val="100"/>
        <c:noMultiLvlLbl val="0"/>
      </c:catAx>
      <c:valAx>
        <c:axId val="74482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Poppins" panose="00000500000000000000" pitchFamily="2" charset="0"/>
                <a:ea typeface="+mn-ea"/>
                <a:cs typeface="Poppins" panose="00000500000000000000" pitchFamily="2" charset="0"/>
              </a:defRPr>
            </a:pPr>
            <a:endParaRPr lang="en-US"/>
          </a:p>
        </c:txPr>
        <c:crossAx val="74482576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Potential Serious Harm Incident frequency rate</a:t>
            </a:r>
          </a:p>
        </c:rich>
      </c:tx>
      <c:layout>
        <c:manualLayout>
          <c:xMode val="edge"/>
          <c:yMode val="edge"/>
          <c:x val="0.22525831767583296"/>
          <c:y val="3.87825137675167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manualLayout>
          <c:layoutTarget val="inner"/>
          <c:xMode val="edge"/>
          <c:yMode val="edge"/>
          <c:x val="8.4472393356103889E-2"/>
          <c:y val="0.19340808612601668"/>
          <c:w val="0.8695821495834265"/>
          <c:h val="0.57123662718099288"/>
        </c:manualLayout>
      </c:layout>
      <c:barChart>
        <c:barDir val="col"/>
        <c:grouping val="clustered"/>
        <c:varyColors val="0"/>
        <c:ser>
          <c:idx val="0"/>
          <c:order val="0"/>
          <c:tx>
            <c:strRef>
              <c:f>'1. People'!$B$200</c:f>
              <c:strCache>
                <c:ptCount val="1"/>
                <c:pt idx="0">
                  <c:v>Potential Serious Harm Incident Frequency Rate</c:v>
                </c:pt>
              </c:strCache>
            </c:strRef>
          </c:tx>
          <c:spPr>
            <a:solidFill>
              <a:srgbClr val="E124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People'!$F$192:$J$192</c:f>
              <c:strCache>
                <c:ptCount val="5"/>
                <c:pt idx="0">
                  <c:v>FY24</c:v>
                </c:pt>
                <c:pt idx="1">
                  <c:v>FY23</c:v>
                </c:pt>
                <c:pt idx="2">
                  <c:v>FY22</c:v>
                </c:pt>
                <c:pt idx="3">
                  <c:v>FY21</c:v>
                </c:pt>
                <c:pt idx="4">
                  <c:v>FY20</c:v>
                </c:pt>
              </c:strCache>
            </c:strRef>
          </c:cat>
          <c:val>
            <c:numRef>
              <c:f>'1. People'!$F$200:$J$200</c:f>
              <c:numCache>
                <c:formatCode>0.0</c:formatCode>
                <c:ptCount val="5"/>
                <c:pt idx="0">
                  <c:v>4.0999999999999996</c:v>
                </c:pt>
                <c:pt idx="1">
                  <c:v>3.4</c:v>
                </c:pt>
                <c:pt idx="2">
                  <c:v>8.1999999999999993</c:v>
                </c:pt>
                <c:pt idx="3">
                  <c:v>7.9</c:v>
                </c:pt>
                <c:pt idx="4">
                  <c:v>9.6999999999999993</c:v>
                </c:pt>
              </c:numCache>
            </c:numRef>
          </c:val>
          <c:extLst>
            <c:ext xmlns:c16="http://schemas.microsoft.com/office/drawing/2014/chart" uri="{C3380CC4-5D6E-409C-BE32-E72D297353CC}">
              <c16:uniqueId val="{00000000-90F8-4B8C-85F4-DA7F643BAA55}"/>
            </c:ext>
          </c:extLst>
        </c:ser>
        <c:dLbls>
          <c:showLegendKey val="0"/>
          <c:showVal val="1"/>
          <c:showCatName val="0"/>
          <c:showSerName val="0"/>
          <c:showPercent val="0"/>
          <c:showBubbleSize val="0"/>
        </c:dLbls>
        <c:gapWidth val="75"/>
        <c:overlap val="-27"/>
        <c:axId val="164395048"/>
        <c:axId val="164402264"/>
      </c:barChart>
      <c:catAx>
        <c:axId val="16439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164402264"/>
        <c:crosses val="autoZero"/>
        <c:auto val="1"/>
        <c:lblAlgn val="ctr"/>
        <c:lblOffset val="100"/>
        <c:noMultiLvlLbl val="0"/>
      </c:catAx>
      <c:valAx>
        <c:axId val="16440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439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accent4"/>
                </a:solidFill>
                <a:latin typeface="+mn-lt"/>
                <a:ea typeface="+mn-ea"/>
                <a:cs typeface="+mn-cs"/>
              </a:defRPr>
            </a:pPr>
            <a:r>
              <a:rPr lang="en-AU" sz="1050" b="1">
                <a:solidFill>
                  <a:schemeClr val="accent4"/>
                </a:solidFill>
                <a:latin typeface="+mn-lt"/>
              </a:rPr>
              <a:t>Total Recordable Injury Frequency Rate (TRIFR)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accent4"/>
              </a:solidFill>
              <a:latin typeface="+mn-lt"/>
              <a:ea typeface="+mn-ea"/>
              <a:cs typeface="+mn-cs"/>
            </a:defRPr>
          </a:pPr>
          <a:endParaRPr lang="en-US"/>
        </a:p>
      </c:txPr>
    </c:title>
    <c:autoTitleDeleted val="0"/>
    <c:plotArea>
      <c:layout/>
      <c:lineChart>
        <c:grouping val="standard"/>
        <c:varyColors val="0"/>
        <c:ser>
          <c:idx val="0"/>
          <c:order val="0"/>
          <c:tx>
            <c:strRef>
              <c:f>'1. People'!$B$202</c:f>
              <c:strCache>
                <c:ptCount val="1"/>
                <c:pt idx="0">
                  <c:v>Total Recordable Injury Frequency Rate (TRIFR)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'1. People'!$F$192:$J$192</c:f>
              <c:strCache>
                <c:ptCount val="5"/>
                <c:pt idx="0">
                  <c:v>FY24</c:v>
                </c:pt>
                <c:pt idx="1">
                  <c:v>FY23</c:v>
                </c:pt>
                <c:pt idx="2">
                  <c:v>FY22</c:v>
                </c:pt>
                <c:pt idx="3">
                  <c:v>FY21</c:v>
                </c:pt>
                <c:pt idx="4">
                  <c:v>FY20</c:v>
                </c:pt>
              </c:strCache>
            </c:strRef>
          </c:cat>
          <c:val>
            <c:numRef>
              <c:f>'1. People'!$F$202:$J$202</c:f>
              <c:numCache>
                <c:formatCode>0.0</c:formatCode>
                <c:ptCount val="5"/>
                <c:pt idx="0">
                  <c:v>2.2000000000000002</c:v>
                </c:pt>
                <c:pt idx="1">
                  <c:v>3.4</c:v>
                </c:pt>
                <c:pt idx="2">
                  <c:v>3.25</c:v>
                </c:pt>
                <c:pt idx="3">
                  <c:v>5.7</c:v>
                </c:pt>
                <c:pt idx="4">
                  <c:v>9.09</c:v>
                </c:pt>
              </c:numCache>
            </c:numRef>
          </c:val>
          <c:smooth val="0"/>
          <c:extLst>
            <c:ext xmlns:c16="http://schemas.microsoft.com/office/drawing/2014/chart" uri="{C3380CC4-5D6E-409C-BE32-E72D297353CC}">
              <c16:uniqueId val="{00000001-A503-4C9C-88D7-2DF9A3EB8D43}"/>
            </c:ext>
          </c:extLst>
        </c:ser>
        <c:ser>
          <c:idx val="1"/>
          <c:order val="1"/>
          <c:tx>
            <c:strRef>
              <c:f>'1. People'!$B$203</c:f>
              <c:strCache>
                <c:ptCount val="1"/>
                <c:pt idx="0">
                  <c:v>TRIFR - Employees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People'!$F$192:$J$192</c:f>
              <c:strCache>
                <c:ptCount val="5"/>
                <c:pt idx="0">
                  <c:v>FY24</c:v>
                </c:pt>
                <c:pt idx="1">
                  <c:v>FY23</c:v>
                </c:pt>
                <c:pt idx="2">
                  <c:v>FY22</c:v>
                </c:pt>
                <c:pt idx="3">
                  <c:v>FY21</c:v>
                </c:pt>
                <c:pt idx="4">
                  <c:v>FY20</c:v>
                </c:pt>
              </c:strCache>
            </c:strRef>
          </c:cat>
          <c:val>
            <c:numRef>
              <c:f>'1. People'!$F$203:$J$203</c:f>
              <c:numCache>
                <c:formatCode>0.0</c:formatCode>
                <c:ptCount val="5"/>
                <c:pt idx="0">
                  <c:v>1</c:v>
                </c:pt>
                <c:pt idx="1">
                  <c:v>2.2799999999999998</c:v>
                </c:pt>
                <c:pt idx="2">
                  <c:v>0.99</c:v>
                </c:pt>
                <c:pt idx="3">
                  <c:v>4.63</c:v>
                </c:pt>
                <c:pt idx="4">
                  <c:v>3.82</c:v>
                </c:pt>
              </c:numCache>
            </c:numRef>
          </c:val>
          <c:smooth val="0"/>
          <c:extLst>
            <c:ext xmlns:c16="http://schemas.microsoft.com/office/drawing/2014/chart" uri="{C3380CC4-5D6E-409C-BE32-E72D297353CC}">
              <c16:uniqueId val="{00000002-A503-4C9C-88D7-2DF9A3EB8D43}"/>
            </c:ext>
          </c:extLst>
        </c:ser>
        <c:ser>
          <c:idx val="2"/>
          <c:order val="2"/>
          <c:tx>
            <c:strRef>
              <c:f>'1. People'!$B$204</c:f>
              <c:strCache>
                <c:ptCount val="1"/>
                <c:pt idx="0">
                  <c:v>TRIFR - Contractors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People'!$F$192:$J$192</c:f>
              <c:strCache>
                <c:ptCount val="5"/>
                <c:pt idx="0">
                  <c:v>FY24</c:v>
                </c:pt>
                <c:pt idx="1">
                  <c:v>FY23</c:v>
                </c:pt>
                <c:pt idx="2">
                  <c:v>FY22</c:v>
                </c:pt>
                <c:pt idx="3">
                  <c:v>FY21</c:v>
                </c:pt>
                <c:pt idx="4">
                  <c:v>FY20</c:v>
                </c:pt>
              </c:strCache>
            </c:strRef>
          </c:cat>
          <c:val>
            <c:numRef>
              <c:f>'1. People'!$F$204:$J$204</c:f>
              <c:numCache>
                <c:formatCode>0.0</c:formatCode>
                <c:ptCount val="5"/>
                <c:pt idx="0">
                  <c:v>4</c:v>
                </c:pt>
                <c:pt idx="1">
                  <c:v>4.5</c:v>
                </c:pt>
                <c:pt idx="2">
                  <c:v>6.25</c:v>
                </c:pt>
                <c:pt idx="3">
                  <c:v>8.84</c:v>
                </c:pt>
                <c:pt idx="4">
                  <c:v>15.63</c:v>
                </c:pt>
              </c:numCache>
            </c:numRef>
          </c:val>
          <c:smooth val="0"/>
          <c:extLst>
            <c:ext xmlns:c16="http://schemas.microsoft.com/office/drawing/2014/chart" uri="{C3380CC4-5D6E-409C-BE32-E72D297353CC}">
              <c16:uniqueId val="{00000003-A503-4C9C-88D7-2DF9A3EB8D43}"/>
            </c:ext>
          </c:extLst>
        </c:ser>
        <c:dLbls>
          <c:showLegendKey val="0"/>
          <c:showVal val="1"/>
          <c:showCatName val="0"/>
          <c:showSerName val="0"/>
          <c:showPercent val="0"/>
          <c:showBubbleSize val="0"/>
        </c:dLbls>
        <c:smooth val="0"/>
        <c:axId val="164395048"/>
        <c:axId val="164402264"/>
      </c:lineChart>
      <c:catAx>
        <c:axId val="16439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164402264"/>
        <c:crosses val="autoZero"/>
        <c:auto val="1"/>
        <c:lblAlgn val="ctr"/>
        <c:lblOffset val="100"/>
        <c:noMultiLvlLbl val="0"/>
      </c:catAx>
      <c:valAx>
        <c:axId val="164402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439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accent4"/>
                </a:solidFill>
                <a:latin typeface="+mn-lt"/>
                <a:ea typeface="+mn-ea"/>
                <a:cs typeface="+mn-cs"/>
              </a:defRPr>
            </a:pPr>
            <a:r>
              <a:rPr lang="en-AU" sz="1050" b="1">
                <a:solidFill>
                  <a:schemeClr val="accent4"/>
                </a:solidFill>
                <a:latin typeface="+mn-lt"/>
              </a:rPr>
              <a:t>Lost Time Injury Frequency Rate (LTIFR)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accent4"/>
              </a:solidFill>
              <a:latin typeface="+mn-lt"/>
              <a:ea typeface="+mn-ea"/>
              <a:cs typeface="+mn-cs"/>
            </a:defRPr>
          </a:pPr>
          <a:endParaRPr lang="en-US"/>
        </a:p>
      </c:txPr>
    </c:title>
    <c:autoTitleDeleted val="0"/>
    <c:plotArea>
      <c:layout/>
      <c:lineChart>
        <c:grouping val="standard"/>
        <c:varyColors val="0"/>
        <c:ser>
          <c:idx val="0"/>
          <c:order val="0"/>
          <c:tx>
            <c:strRef>
              <c:f>'1. People'!$B$205</c:f>
              <c:strCache>
                <c:ptCount val="1"/>
                <c:pt idx="0">
                  <c:v>Lost Time Injury Frequency Rate (LTIFR)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'1. People'!$F$192:$J$192</c:f>
              <c:strCache>
                <c:ptCount val="5"/>
                <c:pt idx="0">
                  <c:v>FY24</c:v>
                </c:pt>
                <c:pt idx="1">
                  <c:v>FY23</c:v>
                </c:pt>
                <c:pt idx="2">
                  <c:v>FY22</c:v>
                </c:pt>
                <c:pt idx="3">
                  <c:v>FY21</c:v>
                </c:pt>
                <c:pt idx="4">
                  <c:v>FY20</c:v>
                </c:pt>
              </c:strCache>
            </c:strRef>
          </c:cat>
          <c:val>
            <c:numRef>
              <c:f>'1. People'!$F$205:$J$205</c:f>
              <c:numCache>
                <c:formatCode>0.0</c:formatCode>
                <c:ptCount val="5"/>
                <c:pt idx="0">
                  <c:v>0.5</c:v>
                </c:pt>
                <c:pt idx="1">
                  <c:v>0.68</c:v>
                </c:pt>
                <c:pt idx="2">
                  <c:v>0.85</c:v>
                </c:pt>
                <c:pt idx="3">
                  <c:v>1.62</c:v>
                </c:pt>
                <c:pt idx="4">
                  <c:v>1.21</c:v>
                </c:pt>
              </c:numCache>
            </c:numRef>
          </c:val>
          <c:smooth val="0"/>
          <c:extLst>
            <c:ext xmlns:c16="http://schemas.microsoft.com/office/drawing/2014/chart" uri="{C3380CC4-5D6E-409C-BE32-E72D297353CC}">
              <c16:uniqueId val="{00000001-093B-4E9B-BEB2-937DAFFC23E7}"/>
            </c:ext>
          </c:extLst>
        </c:ser>
        <c:ser>
          <c:idx val="1"/>
          <c:order val="1"/>
          <c:tx>
            <c:strRef>
              <c:f>'1. People'!$B$206</c:f>
              <c:strCache>
                <c:ptCount val="1"/>
                <c:pt idx="0">
                  <c:v>LTIFR - Employees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People'!$F$192:$J$192</c:f>
              <c:strCache>
                <c:ptCount val="5"/>
                <c:pt idx="0">
                  <c:v>FY24</c:v>
                </c:pt>
                <c:pt idx="1">
                  <c:v>FY23</c:v>
                </c:pt>
                <c:pt idx="2">
                  <c:v>FY22</c:v>
                </c:pt>
                <c:pt idx="3">
                  <c:v>FY21</c:v>
                </c:pt>
                <c:pt idx="4">
                  <c:v>FY20</c:v>
                </c:pt>
              </c:strCache>
            </c:strRef>
          </c:cat>
          <c:val>
            <c:numRef>
              <c:f>'1. People'!$F$206:$J$206</c:f>
              <c:numCache>
                <c:formatCode>0.0</c:formatCode>
                <c:ptCount val="5"/>
                <c:pt idx="0">
                  <c:v>0.2</c:v>
                </c:pt>
                <c:pt idx="1">
                  <c:v>0.46</c:v>
                </c:pt>
                <c:pt idx="2">
                  <c:v>0.25</c:v>
                </c:pt>
                <c:pt idx="3">
                  <c:v>2.1800000000000002</c:v>
                </c:pt>
                <c:pt idx="4">
                  <c:v>0.82</c:v>
                </c:pt>
              </c:numCache>
            </c:numRef>
          </c:val>
          <c:smooth val="0"/>
          <c:extLst>
            <c:ext xmlns:c16="http://schemas.microsoft.com/office/drawing/2014/chart" uri="{C3380CC4-5D6E-409C-BE32-E72D297353CC}">
              <c16:uniqueId val="{00000002-093B-4E9B-BEB2-937DAFFC23E7}"/>
            </c:ext>
          </c:extLst>
        </c:ser>
        <c:ser>
          <c:idx val="2"/>
          <c:order val="2"/>
          <c:tx>
            <c:strRef>
              <c:f>'1. People'!$B$207</c:f>
              <c:strCache>
                <c:ptCount val="1"/>
                <c:pt idx="0">
                  <c:v>LTIFR - Contractors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People'!$F$192:$J$192</c:f>
              <c:strCache>
                <c:ptCount val="5"/>
                <c:pt idx="0">
                  <c:v>FY24</c:v>
                </c:pt>
                <c:pt idx="1">
                  <c:v>FY23</c:v>
                </c:pt>
                <c:pt idx="2">
                  <c:v>FY22</c:v>
                </c:pt>
                <c:pt idx="3">
                  <c:v>FY21</c:v>
                </c:pt>
                <c:pt idx="4">
                  <c:v>FY20</c:v>
                </c:pt>
              </c:strCache>
            </c:strRef>
          </c:cat>
          <c:val>
            <c:numRef>
              <c:f>'1. People'!$F$207:$J$207</c:f>
              <c:numCache>
                <c:formatCode>0.0</c:formatCode>
                <c:ptCount val="5"/>
                <c:pt idx="0">
                  <c:v>0.9</c:v>
                </c:pt>
                <c:pt idx="1">
                  <c:v>0.9</c:v>
                </c:pt>
                <c:pt idx="2">
                  <c:v>1.65</c:v>
                </c:pt>
                <c:pt idx="3">
                  <c:v>0.8</c:v>
                </c:pt>
                <c:pt idx="4">
                  <c:v>1.7</c:v>
                </c:pt>
              </c:numCache>
            </c:numRef>
          </c:val>
          <c:smooth val="0"/>
          <c:extLst>
            <c:ext xmlns:c16="http://schemas.microsoft.com/office/drawing/2014/chart" uri="{C3380CC4-5D6E-409C-BE32-E72D297353CC}">
              <c16:uniqueId val="{00000003-093B-4E9B-BEB2-937DAFFC23E7}"/>
            </c:ext>
          </c:extLst>
        </c:ser>
        <c:dLbls>
          <c:showLegendKey val="0"/>
          <c:showVal val="1"/>
          <c:showCatName val="0"/>
          <c:showSerName val="0"/>
          <c:showPercent val="0"/>
          <c:showBubbleSize val="0"/>
        </c:dLbls>
        <c:smooth val="0"/>
        <c:axId val="164395048"/>
        <c:axId val="164402264"/>
      </c:lineChart>
      <c:catAx>
        <c:axId val="16439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164402264"/>
        <c:crosses val="autoZero"/>
        <c:auto val="1"/>
        <c:lblAlgn val="ctr"/>
        <c:lblOffset val="100"/>
        <c:noMultiLvlLbl val="0"/>
      </c:catAx>
      <c:valAx>
        <c:axId val="164402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439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US" sz="1000" b="1">
                <a:solidFill>
                  <a:sysClr val="windowText" lastClr="000000"/>
                </a:solidFill>
                <a:latin typeface="+mn-lt"/>
                <a:cs typeface="Poppins" panose="00000500000000000000" pitchFamily="2" charset="0"/>
              </a:rPr>
              <a:t>Process safety incidents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stacked"/>
        <c:varyColors val="0"/>
        <c:ser>
          <c:idx val="0"/>
          <c:order val="0"/>
          <c:tx>
            <c:strRef>
              <c:f>'2.Infra &amp; Business Intelligence'!$B$87</c:f>
              <c:strCache>
                <c:ptCount val="1"/>
                <c:pt idx="0">
                  <c:v>Total Tier 1 incidents¹</c:v>
                </c:pt>
              </c:strCache>
            </c:strRef>
          </c:tx>
          <c:spPr>
            <a:solidFill>
              <a:srgbClr val="E12433"/>
            </a:solidFill>
            <a:ln>
              <a:noFill/>
            </a:ln>
            <a:effectLst/>
          </c:spPr>
          <c:invertIfNegative val="0"/>
          <c:cat>
            <c:strRef>
              <c:f>'4. Environment'!$F$76:$J$76</c:f>
              <c:strCache>
                <c:ptCount val="5"/>
                <c:pt idx="0">
                  <c:v>FY24</c:v>
                </c:pt>
                <c:pt idx="1">
                  <c:v> FY23 </c:v>
                </c:pt>
                <c:pt idx="2">
                  <c:v> FY22 </c:v>
                </c:pt>
                <c:pt idx="3">
                  <c:v> FY21 </c:v>
                </c:pt>
                <c:pt idx="4">
                  <c:v> FY20 </c:v>
                </c:pt>
              </c:strCache>
            </c:strRef>
          </c:cat>
          <c:val>
            <c:numRef>
              <c:f>'2.Infra &amp; Business Intelligence'!$F$87:$J$87</c:f>
              <c:numCache>
                <c:formatCode>#,##0</c:formatCode>
                <c:ptCount val="5"/>
                <c:pt idx="0" formatCode="0">
                  <c:v>14</c:v>
                </c:pt>
                <c:pt idx="1">
                  <c:v>3</c:v>
                </c:pt>
                <c:pt idx="2">
                  <c:v>1</c:v>
                </c:pt>
                <c:pt idx="3">
                  <c:v>1</c:v>
                </c:pt>
                <c:pt idx="4">
                  <c:v>1</c:v>
                </c:pt>
              </c:numCache>
            </c:numRef>
          </c:val>
          <c:extLst>
            <c:ext xmlns:c16="http://schemas.microsoft.com/office/drawing/2014/chart" uri="{C3380CC4-5D6E-409C-BE32-E72D297353CC}">
              <c16:uniqueId val="{00000000-48DE-4695-A376-5D5377D64393}"/>
            </c:ext>
          </c:extLst>
        </c:ser>
        <c:ser>
          <c:idx val="1"/>
          <c:order val="1"/>
          <c:tx>
            <c:strRef>
              <c:f>'2.Infra &amp; Business Intelligence'!$B$88</c:f>
              <c:strCache>
                <c:ptCount val="1"/>
                <c:pt idx="0">
                  <c:v>Total Tier 2 incidents²</c:v>
                </c:pt>
              </c:strCache>
            </c:strRef>
          </c:tx>
          <c:spPr>
            <a:solidFill>
              <a:srgbClr val="006275"/>
            </a:solidFill>
            <a:ln>
              <a:noFill/>
            </a:ln>
            <a:effectLst/>
          </c:spPr>
          <c:invertIfNegative val="0"/>
          <c:cat>
            <c:strRef>
              <c:f>'4. Environment'!$F$76:$J$76</c:f>
              <c:strCache>
                <c:ptCount val="5"/>
                <c:pt idx="0">
                  <c:v>FY24</c:v>
                </c:pt>
                <c:pt idx="1">
                  <c:v> FY23 </c:v>
                </c:pt>
                <c:pt idx="2">
                  <c:v> FY22 </c:v>
                </c:pt>
                <c:pt idx="3">
                  <c:v> FY21 </c:v>
                </c:pt>
                <c:pt idx="4">
                  <c:v> FY20 </c:v>
                </c:pt>
              </c:strCache>
            </c:strRef>
          </c:cat>
          <c:val>
            <c:numRef>
              <c:f>'2.Infra &amp; Business Intelligence'!$F$88:$J$88</c:f>
              <c:numCache>
                <c:formatCode>#,##0</c:formatCode>
                <c:ptCount val="5"/>
                <c:pt idx="0" formatCode="0">
                  <c:v>43</c:v>
                </c:pt>
                <c:pt idx="1">
                  <c:v>4</c:v>
                </c:pt>
                <c:pt idx="2">
                  <c:v>1</c:v>
                </c:pt>
                <c:pt idx="3">
                  <c:v>2</c:v>
                </c:pt>
                <c:pt idx="4">
                  <c:v>2</c:v>
                </c:pt>
              </c:numCache>
            </c:numRef>
          </c:val>
          <c:extLst>
            <c:ext xmlns:c16="http://schemas.microsoft.com/office/drawing/2014/chart" uri="{C3380CC4-5D6E-409C-BE32-E72D297353CC}">
              <c16:uniqueId val="{00000001-48DE-4695-A376-5D5377D64393}"/>
            </c:ext>
          </c:extLst>
        </c:ser>
        <c:dLbls>
          <c:showLegendKey val="0"/>
          <c:showVal val="0"/>
          <c:showCatName val="0"/>
          <c:showSerName val="0"/>
          <c:showPercent val="0"/>
          <c:showBubbleSize val="0"/>
        </c:dLbls>
        <c:gapWidth val="75"/>
        <c:overlap val="100"/>
        <c:axId val="738002048"/>
        <c:axId val="737998112"/>
      </c:barChart>
      <c:catAx>
        <c:axId val="73800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37998112"/>
        <c:crosses val="autoZero"/>
        <c:auto val="1"/>
        <c:lblAlgn val="ctr"/>
        <c:lblOffset val="100"/>
        <c:noMultiLvlLbl val="0"/>
      </c:catAx>
      <c:valAx>
        <c:axId val="73799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3800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Environmental warning &amp; penalty notices received </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stacked"/>
        <c:varyColors val="0"/>
        <c:ser>
          <c:idx val="0"/>
          <c:order val="0"/>
          <c:tx>
            <c:strRef>
              <c:f>'4. Environment'!$B$12</c:f>
              <c:strCache>
                <c:ptCount val="1"/>
                <c:pt idx="0">
                  <c:v>Environmental warning notices received</c:v>
                </c:pt>
              </c:strCache>
            </c:strRef>
          </c:tx>
          <c:spPr>
            <a:solidFill>
              <a:srgbClr val="E12433"/>
            </a:solidFill>
            <a:ln w="12700">
              <a:solidFill>
                <a:srgbClr val="FFFFFF"/>
              </a:solidFill>
            </a:ln>
            <a:effectLst/>
          </c:spPr>
          <c:invertIfNegative val="0"/>
          <c:cat>
            <c:strRef>
              <c:f>'4. Environment'!$F$9:$J$9</c:f>
              <c:strCache>
                <c:ptCount val="5"/>
                <c:pt idx="0">
                  <c:v>FY24</c:v>
                </c:pt>
                <c:pt idx="1">
                  <c:v>FY23</c:v>
                </c:pt>
                <c:pt idx="2">
                  <c:v>FY22</c:v>
                </c:pt>
                <c:pt idx="3">
                  <c:v>FY21</c:v>
                </c:pt>
                <c:pt idx="4">
                  <c:v>FY20</c:v>
                </c:pt>
              </c:strCache>
            </c:strRef>
          </c:cat>
          <c:val>
            <c:numRef>
              <c:f>'4. Environment'!$F$12:$J$12</c:f>
              <c:numCache>
                <c:formatCode>General</c:formatCode>
                <c:ptCount val="5"/>
                <c:pt idx="0">
                  <c:v>4</c:v>
                </c:pt>
                <c:pt idx="1">
                  <c:v>2</c:v>
                </c:pt>
                <c:pt idx="2">
                  <c:v>2</c:v>
                </c:pt>
                <c:pt idx="3">
                  <c:v>3</c:v>
                </c:pt>
                <c:pt idx="4" formatCode="#,##0">
                  <c:v>3</c:v>
                </c:pt>
              </c:numCache>
            </c:numRef>
          </c:val>
          <c:extLst>
            <c:ext xmlns:c16="http://schemas.microsoft.com/office/drawing/2014/chart" uri="{C3380CC4-5D6E-409C-BE32-E72D297353CC}">
              <c16:uniqueId val="{00000000-8993-4825-9BCA-F81A3EE336F4}"/>
            </c:ext>
          </c:extLst>
        </c:ser>
        <c:ser>
          <c:idx val="1"/>
          <c:order val="1"/>
          <c:tx>
            <c:strRef>
              <c:f>'4. Environment'!$B$13</c:f>
              <c:strCache>
                <c:ptCount val="1"/>
                <c:pt idx="0">
                  <c:v>Environmental penalty notices received1</c:v>
                </c:pt>
              </c:strCache>
            </c:strRef>
          </c:tx>
          <c:spPr>
            <a:solidFill>
              <a:srgbClr val="006275"/>
            </a:solidFill>
            <a:ln w="12700">
              <a:solidFill>
                <a:srgbClr val="FFFFFF"/>
              </a:solidFill>
            </a:ln>
            <a:effectLst/>
          </c:spPr>
          <c:invertIfNegative val="0"/>
          <c:cat>
            <c:strRef>
              <c:f>'4. Environment'!$F$9:$J$9</c:f>
              <c:strCache>
                <c:ptCount val="5"/>
                <c:pt idx="0">
                  <c:v>FY24</c:v>
                </c:pt>
                <c:pt idx="1">
                  <c:v>FY23</c:v>
                </c:pt>
                <c:pt idx="2">
                  <c:v>FY22</c:v>
                </c:pt>
                <c:pt idx="3">
                  <c:v>FY21</c:v>
                </c:pt>
                <c:pt idx="4">
                  <c:v>FY20</c:v>
                </c:pt>
              </c:strCache>
            </c:strRef>
          </c:cat>
          <c:val>
            <c:numRef>
              <c:f>'4. Environment'!$F$13:$J$13</c:f>
              <c:numCache>
                <c:formatCode>General</c:formatCode>
                <c:ptCount val="5"/>
                <c:pt idx="0">
                  <c:v>0</c:v>
                </c:pt>
                <c:pt idx="1">
                  <c:v>7</c:v>
                </c:pt>
                <c:pt idx="2">
                  <c:v>0</c:v>
                </c:pt>
                <c:pt idx="3">
                  <c:v>1</c:v>
                </c:pt>
                <c:pt idx="4" formatCode="#,##0">
                  <c:v>0</c:v>
                </c:pt>
              </c:numCache>
            </c:numRef>
          </c:val>
          <c:extLst>
            <c:ext xmlns:c16="http://schemas.microsoft.com/office/drawing/2014/chart" uri="{C3380CC4-5D6E-409C-BE32-E72D297353CC}">
              <c16:uniqueId val="{00000001-8993-4825-9BCA-F81A3EE336F4}"/>
            </c:ext>
          </c:extLst>
        </c:ser>
        <c:dLbls>
          <c:showLegendKey val="0"/>
          <c:showVal val="0"/>
          <c:showCatName val="0"/>
          <c:showSerName val="0"/>
          <c:showPercent val="0"/>
          <c:showBubbleSize val="0"/>
        </c:dLbls>
        <c:gapWidth val="150"/>
        <c:overlap val="100"/>
        <c:axId val="738006640"/>
        <c:axId val="738009920"/>
      </c:barChart>
      <c:catAx>
        <c:axId val="73800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38009920"/>
        <c:crosses val="autoZero"/>
        <c:auto val="1"/>
        <c:lblAlgn val="ctr"/>
        <c:lblOffset val="100"/>
        <c:noMultiLvlLbl val="0"/>
      </c:catAx>
      <c:valAx>
        <c:axId val="738009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3800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AU" sz="1000" b="1">
                <a:solidFill>
                  <a:sysClr val="windowText" lastClr="000000"/>
                </a:solidFill>
                <a:latin typeface="+mn-lt"/>
                <a:cs typeface="Poppins" panose="00000500000000000000" pitchFamily="2" charset="0"/>
              </a:rPr>
              <a:t>Environmental regulatory</a:t>
            </a:r>
            <a:r>
              <a:rPr lang="en-AU" sz="1000" b="1" baseline="0">
                <a:solidFill>
                  <a:sysClr val="windowText" lastClr="000000"/>
                </a:solidFill>
                <a:latin typeface="+mn-lt"/>
                <a:cs typeface="Poppins" panose="00000500000000000000" pitchFamily="2" charset="0"/>
              </a:rPr>
              <a:t> n</a:t>
            </a:r>
            <a:r>
              <a:rPr lang="en-AU" sz="1000" b="1">
                <a:solidFill>
                  <a:sysClr val="windowText" lastClr="000000"/>
                </a:solidFill>
                <a:latin typeface="+mn-lt"/>
                <a:cs typeface="Poppins" panose="00000500000000000000" pitchFamily="2" charset="0"/>
              </a:rPr>
              <a:t>otifiable environment incidents</a:t>
            </a:r>
          </a:p>
        </c:rich>
      </c:tx>
      <c:layout>
        <c:manualLayout>
          <c:xMode val="edge"/>
          <c:yMode val="edge"/>
          <c:x val="9.7221938841068861E-2"/>
          <c:y val="2.281221015652573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barChart>
        <c:barDir val="col"/>
        <c:grouping val="clustered"/>
        <c:varyColors val="0"/>
        <c:ser>
          <c:idx val="0"/>
          <c:order val="0"/>
          <c:tx>
            <c:strRef>
              <c:f>'4. Environment'!$B$79</c:f>
              <c:strCache>
                <c:ptCount val="1"/>
                <c:pt idx="0">
                  <c:v>Total environmental regulatory notifiable incidents</c:v>
                </c:pt>
              </c:strCache>
            </c:strRef>
          </c:tx>
          <c:spPr>
            <a:solidFill>
              <a:srgbClr val="E12433"/>
            </a:solidFill>
            <a:ln>
              <a:noFill/>
            </a:ln>
            <a:effectLst/>
          </c:spPr>
          <c:invertIfNegative val="0"/>
          <c:cat>
            <c:strRef>
              <c:f>'4. Environment'!$F$76:$J$76</c:f>
              <c:strCache>
                <c:ptCount val="5"/>
                <c:pt idx="0">
                  <c:v>FY24</c:v>
                </c:pt>
                <c:pt idx="1">
                  <c:v> FY23 </c:v>
                </c:pt>
                <c:pt idx="2">
                  <c:v> FY22 </c:v>
                </c:pt>
                <c:pt idx="3">
                  <c:v> FY21 </c:v>
                </c:pt>
                <c:pt idx="4">
                  <c:v> FY20 </c:v>
                </c:pt>
              </c:strCache>
            </c:strRef>
          </c:cat>
          <c:val>
            <c:numRef>
              <c:f>'4. Environment'!$F$79:$J$79</c:f>
              <c:numCache>
                <c:formatCode>#,##0</c:formatCode>
                <c:ptCount val="5"/>
                <c:pt idx="0" formatCode="0">
                  <c:v>21</c:v>
                </c:pt>
                <c:pt idx="1">
                  <c:v>18</c:v>
                </c:pt>
                <c:pt idx="2">
                  <c:v>4</c:v>
                </c:pt>
                <c:pt idx="3">
                  <c:v>9</c:v>
                </c:pt>
                <c:pt idx="4">
                  <c:v>4</c:v>
                </c:pt>
              </c:numCache>
            </c:numRef>
          </c:val>
          <c:extLst>
            <c:ext xmlns:c16="http://schemas.microsoft.com/office/drawing/2014/chart" uri="{C3380CC4-5D6E-409C-BE32-E72D297353CC}">
              <c16:uniqueId val="{00000000-F777-4622-8364-6025149A4BB8}"/>
            </c:ext>
          </c:extLst>
        </c:ser>
        <c:dLbls>
          <c:showLegendKey val="0"/>
          <c:showVal val="0"/>
          <c:showCatName val="0"/>
          <c:showSerName val="0"/>
          <c:showPercent val="0"/>
          <c:showBubbleSize val="0"/>
        </c:dLbls>
        <c:gapWidth val="75"/>
        <c:overlap val="-27"/>
        <c:axId val="738002048"/>
        <c:axId val="737998112"/>
      </c:barChart>
      <c:catAx>
        <c:axId val="73800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37998112"/>
        <c:crosses val="autoZero"/>
        <c:auto val="1"/>
        <c:lblAlgn val="ctr"/>
        <c:lblOffset val="100"/>
        <c:noMultiLvlLbl val="0"/>
      </c:catAx>
      <c:valAx>
        <c:axId val="73799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73800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r>
              <a:rPr lang="en-US" sz="1000" b="1">
                <a:solidFill>
                  <a:sysClr val="windowText" lastClr="000000"/>
                </a:solidFill>
                <a:latin typeface="+mn-lt"/>
                <a:cs typeface="Poppins" panose="00000500000000000000" pitchFamily="2" charset="0"/>
              </a:rPr>
              <a:t>Number of Landholder Contact</a:t>
            </a:r>
            <a:r>
              <a:rPr lang="en-US" sz="1000" b="1" baseline="0">
                <a:solidFill>
                  <a:sysClr val="windowText" lastClr="000000"/>
                </a:solidFill>
                <a:latin typeface="+mn-lt"/>
                <a:cs typeface="Poppins" panose="00000500000000000000" pitchFamily="2" charset="0"/>
              </a:rPr>
              <a:t> Program </a:t>
            </a:r>
            <a:r>
              <a:rPr lang="en-US" sz="1000" b="1">
                <a:solidFill>
                  <a:sysClr val="windowText" lastClr="000000"/>
                </a:solidFill>
                <a:latin typeface="+mn-lt"/>
                <a:cs typeface="Poppins" panose="00000500000000000000" pitchFamily="2" charset="0"/>
              </a:rPr>
              <a:t>interactions </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Poppins" panose="00000500000000000000" pitchFamily="2" charset="0"/>
            </a:defRPr>
          </a:pPr>
          <a:endParaRPr lang="en-US"/>
        </a:p>
      </c:txPr>
    </c:title>
    <c:autoTitleDeleted val="0"/>
    <c:plotArea>
      <c:layout>
        <c:manualLayout>
          <c:layoutTarget val="inner"/>
          <c:xMode val="edge"/>
          <c:yMode val="edge"/>
          <c:x val="2.1315237098826868E-2"/>
          <c:y val="0.23815174764031333"/>
          <c:w val="0.8880655575521319"/>
          <c:h val="0.61981028466256849"/>
        </c:manualLayout>
      </c:layout>
      <c:barChart>
        <c:barDir val="col"/>
        <c:grouping val="clustered"/>
        <c:varyColors val="0"/>
        <c:ser>
          <c:idx val="0"/>
          <c:order val="0"/>
          <c:tx>
            <c:strRef>
              <c:f>'5. Social Licence'!$B$12:$E$12</c:f>
              <c:strCache>
                <c:ptCount val="4"/>
                <c:pt idx="0">
                  <c:v>Total LCP interactions conducted</c:v>
                </c:pt>
                <c:pt idx="3">
                  <c:v>count</c:v>
                </c:pt>
              </c:strCache>
            </c:strRef>
          </c:tx>
          <c:spPr>
            <a:solidFill>
              <a:srgbClr val="E12433"/>
            </a:solidFill>
            <a:ln w="63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Social Licence'!$F$9:$J$10</c:f>
              <c:strCache>
                <c:ptCount val="5"/>
                <c:pt idx="0">
                  <c:v>FY24</c:v>
                </c:pt>
                <c:pt idx="1">
                  <c:v>FY23</c:v>
                </c:pt>
                <c:pt idx="2">
                  <c:v>FY22</c:v>
                </c:pt>
                <c:pt idx="3">
                  <c:v> FY21 </c:v>
                </c:pt>
                <c:pt idx="4">
                  <c:v>FY20</c:v>
                </c:pt>
              </c:strCache>
            </c:strRef>
          </c:cat>
          <c:val>
            <c:numRef>
              <c:f>'5. Social Licence'!$F$12:$J$12</c:f>
              <c:numCache>
                <c:formatCode>_-* #,##0_-;\-* #,##0_-;_-* "-"??_-;_-@_-</c:formatCode>
                <c:ptCount val="5"/>
                <c:pt idx="0">
                  <c:v>11979</c:v>
                </c:pt>
                <c:pt idx="1">
                  <c:v>11271</c:v>
                </c:pt>
                <c:pt idx="2">
                  <c:v>10848</c:v>
                </c:pt>
                <c:pt idx="3">
                  <c:v>10538</c:v>
                </c:pt>
                <c:pt idx="4">
                  <c:v>9936</c:v>
                </c:pt>
              </c:numCache>
            </c:numRef>
          </c:val>
          <c:extLst>
            <c:ext xmlns:c16="http://schemas.microsoft.com/office/drawing/2014/chart" uri="{C3380CC4-5D6E-409C-BE32-E72D297353CC}">
              <c16:uniqueId val="{00000000-F715-431D-A52B-9CFF8EBE7A2C}"/>
            </c:ext>
          </c:extLst>
        </c:ser>
        <c:dLbls>
          <c:showLegendKey val="0"/>
          <c:showVal val="0"/>
          <c:showCatName val="0"/>
          <c:showSerName val="0"/>
          <c:showPercent val="0"/>
          <c:showBubbleSize val="0"/>
        </c:dLbls>
        <c:gapWidth val="75"/>
        <c:overlap val="-27"/>
        <c:axId val="866668296"/>
        <c:axId val="866669280"/>
      </c:barChart>
      <c:catAx>
        <c:axId val="866668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866669280"/>
        <c:crosses val="autoZero"/>
        <c:auto val="1"/>
        <c:lblAlgn val="ctr"/>
        <c:lblOffset val="100"/>
        <c:noMultiLvlLbl val="0"/>
      </c:catAx>
      <c:valAx>
        <c:axId val="866669280"/>
        <c:scaling>
          <c:orientation val="minMax"/>
          <c:max val="12000"/>
          <c:min val="8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Poppins" panose="00000500000000000000" pitchFamily="2" charset="0"/>
              </a:defRPr>
            </a:pPr>
            <a:endParaRPr lang="en-US"/>
          </a:p>
        </c:txPr>
        <c:crossAx val="866668296"/>
        <c:crosses val="autoZero"/>
        <c:crossBetween val="between"/>
        <c:majorUnit val="500"/>
      </c:valAx>
      <c:spPr>
        <a:noFill/>
        <a:ln>
          <a:noFill/>
        </a:ln>
        <a:effectLst/>
      </c:spPr>
    </c:plotArea>
    <c:legend>
      <c:legendPos val="b"/>
      <c:layout>
        <c:manualLayout>
          <c:xMode val="edge"/>
          <c:yMode val="edge"/>
          <c:x val="0.32068063664475788"/>
          <c:y val="0.89592610359069158"/>
          <c:w val="0.38609370160643569"/>
          <c:h val="0.1028243849720119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txData>
          <cx:v>FY24 workforce training by type (hours of training)</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chemeClr val="accent4"/>
              </a:solidFill>
              <a:latin typeface="+mn-lt"/>
              <a:ea typeface="Poppins" panose="00000500000000000000" pitchFamily="2" charset="0"/>
              <a:cs typeface="Poppins" panose="00000500000000000000" pitchFamily="2" charset="0"/>
            </a:defRPr>
          </a:pPr>
          <a:r>
            <a:rPr kumimoji="0" lang="en-US" sz="800" b="1" i="0" u="none" strike="noStrike" kern="1200" cap="none" spc="0" normalizeH="0" baseline="0" noProof="0">
              <a:ln>
                <a:noFill/>
              </a:ln>
              <a:solidFill>
                <a:sysClr val="windowText" lastClr="000000"/>
              </a:solidFill>
              <a:effectLst/>
              <a:uLnTx/>
              <a:uFillTx/>
              <a:latin typeface="+mn-lt"/>
              <a:cs typeface="Poppins" panose="00000500000000000000" pitchFamily="2" charset="0"/>
            </a:rPr>
            <a:t>FY24 workforce training by type (hours of training)</a:t>
          </a:r>
        </a:p>
      </cx:txPr>
    </cx:title>
    <cx:plotArea>
      <cx:plotAreaRegion>
        <cx:series layoutId="sunburst" uniqueId="{EDA2B3D9-61E1-460E-BB73-C24DD1B83B8B}">
          <cx:spPr>
            <a:ln w="12700">
              <a:solidFill>
                <a:srgbClr val="FFFFFF"/>
              </a:solidFill>
            </a:ln>
          </cx:spPr>
          <cx:dataPt idx="0">
            <cx:spPr>
              <a:solidFill>
                <a:srgbClr val="E12433"/>
              </a:solidFill>
            </cx:spPr>
          </cx:dataPt>
          <cx:dataPt idx="1">
            <cx:spPr>
              <a:solidFill>
                <a:srgbClr val="B0142D"/>
              </a:solidFill>
            </cx:spPr>
          </cx:dataPt>
          <cx:dataPt idx="2">
            <cx:spPr>
              <a:solidFill>
                <a:srgbClr val="F96700"/>
              </a:solidFill>
            </cx:spPr>
          </cx:dataPt>
          <cx:dataLabels>
            <cx:txPr>
              <a:bodyPr spcFirstLastPara="1" vertOverflow="ellipsis" horzOverflow="overflow" wrap="square" lIns="0" tIns="0" rIns="0" bIns="0" anchor="ctr" anchorCtr="1"/>
              <a:lstStyle/>
              <a:p>
                <a:pPr algn="ctr" rtl="0">
                  <a:defRPr sz="800" b="1">
                    <a:solidFill>
                      <a:schemeClr val="bg1"/>
                    </a:solidFill>
                    <a:latin typeface="+mn-lt"/>
                    <a:ea typeface="Poppins" panose="00000500000000000000" pitchFamily="2" charset="0"/>
                    <a:cs typeface="Poppins" panose="00000500000000000000" pitchFamily="2" charset="0"/>
                  </a:defRPr>
                </a:pPr>
                <a:endParaRPr lang="en-US" sz="800" b="1" i="0" u="none" strike="noStrike" kern="1200" baseline="0">
                  <a:solidFill>
                    <a:schemeClr val="bg1"/>
                  </a:solidFill>
                  <a:latin typeface="+mn-lt"/>
                  <a:cs typeface="Poppins" panose="00000500000000000000" pitchFamily="2" charset="0"/>
                </a:endParaRPr>
              </a:p>
            </cx:txPr>
            <cx:visibility seriesName="0" categoryName="0" value="1"/>
            <cx:separator>, </cx:separator>
          </cx:dataLabels>
          <cx:dataId val="0"/>
        </cx:series>
      </cx:plotAreaRegion>
    </cx:plotArea>
    <cx:legend pos="b" align="ctr" overlay="0">
      <cx:txPr>
        <a:bodyPr spcFirstLastPara="1" vertOverflow="ellipsis" horzOverflow="overflow" wrap="square" lIns="0" tIns="0" rIns="0" bIns="0" anchor="ctr" anchorCtr="1"/>
        <a:lstStyle/>
        <a:p>
          <a:pPr algn="ctr" rtl="0">
            <a:defRPr sz="800">
              <a:solidFill>
                <a:schemeClr val="tx1"/>
              </a:solidFill>
              <a:latin typeface="+mn-lt"/>
              <a:ea typeface="Poppins" panose="00000500000000000000" pitchFamily="2" charset="0"/>
              <a:cs typeface="Poppins" panose="00000500000000000000" pitchFamily="2" charset="0"/>
            </a:defRPr>
          </a:pPr>
          <a:endParaRPr lang="en-US" sz="800" b="0" i="0" u="none" strike="noStrike" kern="1200" baseline="0">
            <a:solidFill>
              <a:schemeClr val="tx1"/>
            </a:solidFill>
            <a:latin typeface="+mn-lt"/>
            <a:cs typeface="Poppins" panose="00000500000000000000" pitchFamily="2" charset="0"/>
          </a:endParaRPr>
        </a:p>
      </cx:txPr>
    </cx:legend>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_xlchart.v1.10</cx:f>
      </cx:strDim>
      <cx:numDim type="size">
        <cx:f dir="row">_xlchart.v1.9</cx:f>
      </cx:numDim>
    </cx:data>
  </cx:chartData>
  <cx:chart>
    <cx:title pos="t" align="ctr" overlay="0">
      <cx:tx>
        <cx:txData>
          <cx:v>FY24 gender diversity of APA employees (%)</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chemeClr val="accent4"/>
              </a:solidFill>
              <a:latin typeface="Poppins" panose="00000500000000000000" pitchFamily="2" charset="0"/>
              <a:ea typeface="Poppins" panose="00000500000000000000" pitchFamily="2" charset="0"/>
              <a:cs typeface="Poppins" panose="00000500000000000000" pitchFamily="2" charset="0"/>
            </a:defRPr>
          </a:pPr>
          <a:r>
            <a:rPr kumimoji="0" lang="en-US" sz="800" b="1" i="0" u="none" strike="noStrike" kern="1200" cap="none" spc="0" normalizeH="0" baseline="0" noProof="0">
              <a:ln>
                <a:noFill/>
              </a:ln>
              <a:solidFill>
                <a:sysClr val="windowText" lastClr="000000"/>
              </a:solidFill>
              <a:effectLst/>
              <a:uLnTx/>
              <a:uFillTx/>
              <a:latin typeface="+mn-lt"/>
              <a:cs typeface="Poppins" panose="00000500000000000000" pitchFamily="2" charset="0"/>
            </a:rPr>
            <a:t>FY24 gender diversity of APA employees (%)</a:t>
          </a:r>
        </a:p>
      </cx:txPr>
    </cx:title>
    <cx:plotArea>
      <cx:plotAreaRegion>
        <cx:series layoutId="sunburst" uniqueId="{E558E4FC-A14E-49CE-9D1D-837CD1739D92}" formatIdx="0">
          <cx:tx>
            <cx:txData>
              <cx:f>_xlchart.v1.8</cx:f>
              <cx:v>FY24 Column2 Column3 Column4 Column5 Column6</cx:v>
            </cx:txData>
          </cx:tx>
          <cx:spPr>
            <a:ln w="12700">
              <a:solidFill>
                <a:schemeClr val="bg1"/>
              </a:solidFill>
            </a:ln>
          </cx:spPr>
          <cx:dataPt idx="0">
            <cx:spPr>
              <a:solidFill>
                <a:srgbClr val="E12433"/>
              </a:solidFill>
            </cx:spPr>
          </cx:dataPt>
          <cx:dataPt idx="1">
            <cx:spPr>
              <a:solidFill>
                <a:srgbClr val="F96700"/>
              </a:solidFill>
            </cx:spPr>
          </cx:dataPt>
          <cx:dataLabels pos="ctr">
            <cx:numFmt formatCode="General" sourceLinked="0"/>
            <cx:txPr>
              <a:bodyPr spcFirstLastPara="1" vertOverflow="ellipsis" horzOverflow="overflow" wrap="square" lIns="38100" tIns="19050" rIns="38100" bIns="19050" anchor="ctr" anchorCtr="1">
                <a:spAutoFit/>
              </a:bodyPr>
              <a:lstStyle/>
              <a:p>
                <a:pPr algn="ctr" rtl="0">
                  <a:defRPr sz="800" b="1">
                    <a:latin typeface="+mn-lt"/>
                    <a:ea typeface="Poppins" panose="00000500000000000000" pitchFamily="2" charset="0"/>
                    <a:cs typeface="Poppins" panose="00000500000000000000" pitchFamily="2" charset="0"/>
                  </a:defRPr>
                </a:pPr>
                <a:endParaRPr lang="en-GB" sz="800" b="1" i="0" u="none" strike="noStrike" kern="1200" baseline="0">
                  <a:solidFill>
                    <a:srgbClr val="FFFFFF"/>
                  </a:solidFill>
                  <a:latin typeface="+mn-lt"/>
                  <a:cs typeface="Poppins" panose="00000500000000000000" pitchFamily="2" charset="0"/>
                </a:endParaRPr>
              </a:p>
            </cx:txPr>
            <cx:visibility seriesName="0" categoryName="0" value="1"/>
            <cx:separator>, </cx:separator>
            <cx:dataLabel idx="1" pos="ctr">
              <cx:numFmt formatCode="General" sourceLinked="0"/>
              <cx:visibility seriesName="0" categoryName="0" value="1"/>
              <cx:separator>, </cx:separator>
            </cx:dataLabel>
          </cx:dataLabels>
          <cx:dataId val="0"/>
        </cx:series>
      </cx:plotAreaRegion>
    </cx:plotArea>
    <cx:legend pos="r" align="ctr" overlay="0">
      <cx:txPr>
        <a:bodyPr spcFirstLastPara="1" vertOverflow="ellipsis" horzOverflow="overflow" wrap="square" lIns="0" tIns="0" rIns="0" bIns="0" anchor="ctr" anchorCtr="1"/>
        <a:lstStyle/>
        <a:p>
          <a:pPr algn="ctr" rtl="0">
            <a:defRPr sz="800">
              <a:solidFill>
                <a:schemeClr val="tx1"/>
              </a:solidFill>
              <a:latin typeface="+mn-lt"/>
              <a:ea typeface="Poppins" panose="00000500000000000000" pitchFamily="2" charset="0"/>
              <a:cs typeface="Poppins" panose="00000500000000000000" pitchFamily="2" charset="0"/>
            </a:defRPr>
          </a:pPr>
          <a:endParaRPr lang="en-GB" sz="800" b="0" i="0" u="none" strike="noStrike" baseline="0">
            <a:solidFill>
              <a:schemeClr val="tx1"/>
            </a:solidFill>
            <a:latin typeface="+mn-lt"/>
            <a:cs typeface="Poppins" panose="00000500000000000000" pitchFamily="2" charset="0"/>
          </a:endParaRPr>
        </a:p>
      </cx:txPr>
    </cx:legend>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size">
        <cx:f dir="row">_xlchart.v1.1</cx:f>
      </cx:numDim>
    </cx:data>
  </cx:chartData>
  <cx:chart>
    <cx:title pos="t" align="ctr" overlay="0">
      <cx:tx>
        <cx:txData>
          <cx:v>FY24 gender diversity of APA Executive Leadership Team (%)</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chemeClr val="accent4"/>
              </a:solidFill>
              <a:latin typeface="+mn-lt"/>
              <a:ea typeface="Poppins" panose="00000500000000000000" pitchFamily="2" charset="0"/>
              <a:cs typeface="Poppins" panose="00000500000000000000" pitchFamily="2" charset="0"/>
            </a:defRPr>
          </a:pPr>
          <a:r>
            <a:rPr kumimoji="0" lang="en-US" sz="800" b="1" i="0" u="none" strike="noStrike" kern="1200" cap="none" spc="0" normalizeH="0" baseline="0" noProof="0">
              <a:ln>
                <a:noFill/>
              </a:ln>
              <a:solidFill>
                <a:sysClr val="windowText" lastClr="000000"/>
              </a:solidFill>
              <a:effectLst/>
              <a:uLnTx/>
              <a:uFillTx/>
              <a:latin typeface="+mn-lt"/>
              <a:cs typeface="Poppins" panose="00000500000000000000" pitchFamily="2" charset="0"/>
            </a:rPr>
            <a:t>FY24 gender diversity of APA Executive Leadership Team (%)</a:t>
          </a:r>
        </a:p>
      </cx:txPr>
    </cx:title>
    <cx:plotArea>
      <cx:plotAreaRegion>
        <cx:series layoutId="sunburst" uniqueId="{BD879549-85F6-4D5F-B3A3-B4F1288852E8}" formatIdx="0">
          <cx:tx>
            <cx:txData>
              <cx:f>_xlchart.v1.0</cx:f>
              <cx:v>FY24 Column2 Column3 Column4 Column5 Column6</cx:v>
            </cx:txData>
          </cx:tx>
          <cx:spPr>
            <a:ln w="12700">
              <a:solidFill>
                <a:schemeClr val="bg1"/>
              </a:solidFill>
            </a:ln>
          </cx:spPr>
          <cx:dataPt idx="0">
            <cx:spPr>
              <a:solidFill>
                <a:srgbClr val="E12433"/>
              </a:solidFill>
            </cx:spPr>
          </cx:dataPt>
          <cx:dataPt idx="1">
            <cx:spPr>
              <a:solidFill>
                <a:srgbClr val="F96700"/>
              </a:solidFill>
            </cx:spPr>
          </cx:dataPt>
          <cx:dataLabels>
            <cx:numFmt formatCode="General" sourceLinked="0"/>
            <cx:txPr>
              <a:bodyPr spcFirstLastPara="1" vertOverflow="ellipsis" horzOverflow="overflow" wrap="square" lIns="38100" tIns="19050" rIns="38100" bIns="19050" anchor="ctr" anchorCtr="1">
                <a:spAutoFit/>
              </a:bodyPr>
              <a:lstStyle/>
              <a:p>
                <a:pPr algn="ctr" rtl="0">
                  <a:defRPr sz="800" b="1">
                    <a:latin typeface="+mn-lt"/>
                    <a:ea typeface="Poppins" panose="00000500000000000000" pitchFamily="2" charset="0"/>
                    <a:cs typeface="Poppins" panose="00000500000000000000" pitchFamily="2" charset="0"/>
                  </a:defRPr>
                </a:pPr>
                <a:endParaRPr lang="en-GB" sz="800" b="1" i="0" u="none" strike="noStrike" kern="1200" baseline="0">
                  <a:solidFill>
                    <a:srgbClr val="FFFFFF"/>
                  </a:solidFill>
                  <a:latin typeface="+mn-lt"/>
                  <a:cs typeface="Poppins" panose="00000500000000000000" pitchFamily="2" charset="0"/>
                </a:endParaRPr>
              </a:p>
            </cx:txPr>
            <cx:visibility seriesName="0" categoryName="0" value="1"/>
            <cx:separator>, </cx:separator>
          </cx:dataLabels>
          <cx:dataId val="0"/>
        </cx:series>
      </cx:plotAreaRegion>
    </cx:plotArea>
    <cx:legend pos="r" align="ctr" overlay="0">
      <cx:txPr>
        <a:bodyPr spcFirstLastPara="1" vertOverflow="ellipsis" horzOverflow="overflow" wrap="square" lIns="0" tIns="0" rIns="0" bIns="0" anchor="ctr" anchorCtr="1"/>
        <a:lstStyle/>
        <a:p>
          <a:pPr algn="ctr" rtl="0">
            <a:defRPr sz="800">
              <a:solidFill>
                <a:schemeClr val="tx1"/>
              </a:solidFill>
              <a:latin typeface="+mn-lt"/>
              <a:ea typeface="Poppins" panose="00000500000000000000" pitchFamily="2" charset="0"/>
              <a:cs typeface="Poppins" panose="00000500000000000000" pitchFamily="2" charset="0"/>
            </a:defRPr>
          </a:pPr>
          <a:endParaRPr lang="en-GB" sz="800" b="0" i="0" u="none" strike="noStrike" baseline="0">
            <a:solidFill>
              <a:schemeClr val="tx1"/>
            </a:solidFill>
            <a:latin typeface="+mn-lt"/>
            <a:cs typeface="Poppins" panose="00000500000000000000" pitchFamily="2" charset="0"/>
          </a:endParaRPr>
        </a:p>
      </cx:txPr>
    </cx:legend>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_xlchart.v1.5</cx:f>
      </cx:strDim>
      <cx:numDim type="size">
        <cx:f dir="row">_xlchart.v1.4</cx:f>
      </cx:numDim>
    </cx:data>
  </cx:chartData>
  <cx:chart>
    <cx:title pos="t" align="ctr" overlay="0">
      <cx:tx>
        <cx:txData>
          <cx:v>FY24 age diversity of APA employees (%)</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chemeClr val="accent4"/>
              </a:solidFill>
              <a:latin typeface="+mn-lt"/>
              <a:ea typeface="Poppins" panose="00000500000000000000" pitchFamily="2" charset="0"/>
              <a:cs typeface="Poppins" panose="00000500000000000000" pitchFamily="2" charset="0"/>
            </a:defRPr>
          </a:pPr>
          <a:r>
            <a:rPr kumimoji="0" lang="en-US" sz="800" b="1" i="0" u="none" strike="noStrike" kern="1200" cap="none" spc="0" normalizeH="0" baseline="0" noProof="0">
              <a:ln>
                <a:noFill/>
              </a:ln>
              <a:solidFill>
                <a:sysClr val="windowText" lastClr="000000"/>
              </a:solidFill>
              <a:effectLst/>
              <a:uLnTx/>
              <a:uFillTx/>
              <a:latin typeface="+mn-lt"/>
              <a:cs typeface="Poppins" panose="00000500000000000000" pitchFamily="2" charset="0"/>
            </a:rPr>
            <a:t>FY24 age diversity of APA employees (%)</a:t>
          </a:r>
        </a:p>
      </cx:txPr>
    </cx:title>
    <cx:plotArea>
      <cx:plotAreaRegion>
        <cx:series layoutId="sunburst" uniqueId="{EC430622-811E-4001-9140-36F394DFCB7B}" formatIdx="0">
          <cx:tx>
            <cx:txData>
              <cx:f>_xlchart.v1.3</cx:f>
              <cx:v>FY24 Column2 Column3 Column4 Column5 Column6</cx:v>
            </cx:txData>
          </cx:tx>
          <cx:spPr>
            <a:ln w="12700">
              <a:solidFill>
                <a:schemeClr val="bg1"/>
              </a:solidFill>
            </a:ln>
          </cx:spPr>
          <cx:dataPt idx="0">
            <cx:spPr>
              <a:solidFill>
                <a:srgbClr val="E12433"/>
              </a:solidFill>
            </cx:spPr>
          </cx:dataPt>
          <cx:dataPt idx="1">
            <cx:spPr>
              <a:solidFill>
                <a:srgbClr val="B0142D"/>
              </a:solidFill>
            </cx:spPr>
          </cx:dataPt>
          <cx:dataPt idx="2">
            <cx:spPr>
              <a:solidFill>
                <a:srgbClr val="F96700"/>
              </a:solidFill>
              <a:ln w="12700">
                <a:solidFill>
                  <a:srgbClr val="FFFFFF"/>
                </a:solidFill>
              </a:ln>
            </cx:spPr>
          </cx:dataPt>
          <cx:dataLabels pos="ctr">
            <cx:numFmt formatCode="#,##0" sourceLinked="0"/>
            <cx:txPr>
              <a:bodyPr spcFirstLastPara="1" vertOverflow="ellipsis" horzOverflow="overflow" wrap="square" lIns="0" tIns="0" rIns="0" bIns="0" anchor="ctr" anchorCtr="1"/>
              <a:lstStyle/>
              <a:p>
                <a:pPr algn="ctr" rtl="0">
                  <a:defRPr sz="800" b="1">
                    <a:solidFill>
                      <a:schemeClr val="bg1"/>
                    </a:solidFill>
                    <a:latin typeface="+mn-lt"/>
                    <a:ea typeface="Poppins" panose="00000500000000000000" pitchFamily="2" charset="0"/>
                    <a:cs typeface="Poppins" panose="00000500000000000000" pitchFamily="2" charset="0"/>
                  </a:defRPr>
                </a:pPr>
                <a:endParaRPr lang="en-US" sz="800" b="1" i="0" u="none" strike="noStrike" kern="1200" baseline="0">
                  <a:solidFill>
                    <a:schemeClr val="bg1"/>
                  </a:solidFill>
                  <a:latin typeface="+mn-lt"/>
                  <a:cs typeface="Poppins" panose="00000500000000000000" pitchFamily="2" charset="0"/>
                </a:endParaRPr>
              </a:p>
            </cx:txPr>
            <cx:visibility seriesName="0" categoryName="0" value="1"/>
            <cx:separator>, </cx:separator>
            <cx:dataLabel idx="0">
              <cx:numFmt formatCode="#,##0" sourceLinked="0"/>
              <cx:visibility seriesName="0" categoryName="0" value="1"/>
              <cx:separator>, </cx:separator>
            </cx:dataLabel>
          </cx:dataLabels>
          <cx:dataId val="0"/>
        </cx:series>
      </cx:plotAreaRegion>
    </cx:plotArea>
    <cx:legend pos="r" align="ctr" overlay="0">
      <cx:txPr>
        <a:bodyPr spcFirstLastPara="1" vertOverflow="ellipsis" horzOverflow="overflow" wrap="square" lIns="0" tIns="0" rIns="0" bIns="0" anchor="ctr" anchorCtr="1"/>
        <a:lstStyle/>
        <a:p>
          <a:pPr algn="ctr" rtl="0">
            <a:defRPr sz="800">
              <a:solidFill>
                <a:schemeClr val="tx1"/>
              </a:solidFill>
              <a:latin typeface="+mn-lt"/>
              <a:ea typeface="Poppins" panose="00000500000000000000" pitchFamily="2" charset="0"/>
              <a:cs typeface="Poppins" panose="00000500000000000000" pitchFamily="2" charset="0"/>
            </a:defRPr>
          </a:pPr>
          <a:endParaRPr lang="en-GB" sz="800" b="0" i="0" u="none" strike="noStrike" kern="1200" baseline="0">
            <a:solidFill>
              <a:schemeClr val="tx1"/>
            </a:solidFill>
            <a:latin typeface="+mn-lt"/>
            <a:cs typeface="Poppins" panose="00000500000000000000" pitchFamily="2" charset="0"/>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https://www.apa.com.au/investors/reports-and-presentations/" TargetMode="External"/><Relationship Id="rId7" Type="http://schemas.openxmlformats.org/officeDocument/2006/relationships/image" Target="../media/image13.jpeg"/><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6" Type="http://schemas.openxmlformats.org/officeDocument/2006/relationships/chart" Target="../charts/chart6.xml"/><Relationship Id="rId5" Type="http://schemas.openxmlformats.org/officeDocument/2006/relationships/hyperlink" Target="#'Data Book Index'!A1"/><Relationship Id="rId4" Type="http://schemas.openxmlformats.org/officeDocument/2006/relationships/hyperlink" Target="https://www.apa.com.au/globalassets/asx-releases/2022/climate-transition-plan-2022"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www.apa.com.au/investors/reports-and-presentations/" TargetMode="External"/><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6" Type="http://schemas.openxmlformats.org/officeDocument/2006/relationships/image" Target="../media/image14.jpeg"/><Relationship Id="rId5" Type="http://schemas.openxmlformats.org/officeDocument/2006/relationships/hyperlink" Target="#'Data Book Index'!A1"/><Relationship Id="rId4" Type="http://schemas.openxmlformats.org/officeDocument/2006/relationships/hyperlink" Target="https://www.apa.com.au/globalassets/asx-releases/2022/climate-transition-plan-2022"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hyperlink" Target="https://www.apa.com.au/about-apa/sustainability/sustainability-reports/" TargetMode="External"/><Relationship Id="rId7" Type="http://schemas.openxmlformats.org/officeDocument/2006/relationships/chart" Target="../charts/chart8.xml"/><Relationship Id="rId2" Type="http://schemas.openxmlformats.org/officeDocument/2006/relationships/hyperlink" Target="https://www.apa.com.au/" TargetMode="External"/><Relationship Id="rId1" Type="http://schemas.openxmlformats.org/officeDocument/2006/relationships/chart" Target="../charts/chart7.xml"/><Relationship Id="rId6" Type="http://schemas.openxmlformats.org/officeDocument/2006/relationships/hyperlink" Target="#'Data Book Index'!A1"/><Relationship Id="rId5" Type="http://schemas.openxmlformats.org/officeDocument/2006/relationships/hyperlink" Target="https://www.apa.com.au/globalassets/asx-releases/2022/climate-transition-plan-2022" TargetMode="External"/><Relationship Id="rId4" Type="http://schemas.openxmlformats.org/officeDocument/2006/relationships/hyperlink" Target="https://www.apa.com.au/investors/reports-and-presentations/"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hyperlink" Target="https://www.apa.com.au/" TargetMode="External"/><Relationship Id="rId7" Type="http://schemas.openxmlformats.org/officeDocument/2006/relationships/hyperlink" Target="#'Data Book Index'!A1"/><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https://www.apa.com.au/globalassets/asx-releases/2022/climate-transition-plan-2022" TargetMode="External"/><Relationship Id="rId5" Type="http://schemas.openxmlformats.org/officeDocument/2006/relationships/hyperlink" Target="https://www.apa.com.au/investors/reports-and-presentations/" TargetMode="External"/><Relationship Id="rId4" Type="http://schemas.openxmlformats.org/officeDocument/2006/relationships/hyperlink" Target="https://www.apa.com.au/about-apa/sustainability/sustainability-reports/" TargetMode="External"/></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hyperlink" Target="https://www.apa.com.au/" TargetMode="External"/><Relationship Id="rId7" Type="http://schemas.openxmlformats.org/officeDocument/2006/relationships/hyperlink" Target="#'Data Book Index'!A1"/><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https://www.apa.com.au/globalassets/asx-releases/2022/climate-transition-plan-2022" TargetMode="External"/><Relationship Id="rId5" Type="http://schemas.openxmlformats.org/officeDocument/2006/relationships/hyperlink" Target="https://www.apa.com.au/investors/reports-and-presentations/" TargetMode="External"/><Relationship Id="rId4" Type="http://schemas.openxmlformats.org/officeDocument/2006/relationships/hyperlink" Target="https://www.apa.com.au/about-apa/sustainability/sustainability-reports/"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5. Social Licence'!A1"/><Relationship Id="rId13" Type="http://schemas.openxmlformats.org/officeDocument/2006/relationships/hyperlink" Target="https://www.apa.com.au/" TargetMode="External"/><Relationship Id="rId3" Type="http://schemas.openxmlformats.org/officeDocument/2006/relationships/hyperlink" Target="#' GRI Index'!A1"/><Relationship Id="rId7" Type="http://schemas.openxmlformats.org/officeDocument/2006/relationships/hyperlink" Target="#'FY25+ Sustainability Scorecard'!A1"/><Relationship Id="rId12" Type="http://schemas.openxmlformats.org/officeDocument/2006/relationships/hyperlink" Target="#Glossary!A1"/><Relationship Id="rId17" Type="http://schemas.openxmlformats.org/officeDocument/2006/relationships/image" Target="../media/image4.jpeg"/><Relationship Id="rId2" Type="http://schemas.openxmlformats.org/officeDocument/2006/relationships/hyperlink" Target="#'Basis of Preparation'!A1"/><Relationship Id="rId16" Type="http://schemas.openxmlformats.org/officeDocument/2006/relationships/hyperlink" Target="https://www.apa.com.au/globalassets/asx-releases/2022/climate-transition-plan-2022" TargetMode="External"/><Relationship Id="rId1" Type="http://schemas.openxmlformats.org/officeDocument/2006/relationships/hyperlink" Target="#Materiality!A1"/><Relationship Id="rId6" Type="http://schemas.openxmlformats.org/officeDocument/2006/relationships/hyperlink" Target="#'4. Environment'!A1"/><Relationship Id="rId11" Type="http://schemas.openxmlformats.org/officeDocument/2006/relationships/hyperlink" Target="#'6. Economic'!A1"/><Relationship Id="rId5" Type="http://schemas.openxmlformats.org/officeDocument/2006/relationships/hyperlink" Target="#'2.Infra &amp; Business Intelligence'!A1"/><Relationship Id="rId15" Type="http://schemas.openxmlformats.org/officeDocument/2006/relationships/hyperlink" Target="https://www.apa.com.au/investors/reports-and-presentations/" TargetMode="External"/><Relationship Id="rId10" Type="http://schemas.openxmlformats.org/officeDocument/2006/relationships/hyperlink" Target="#'3. Our Customers &amp; Partners'!A1"/><Relationship Id="rId4" Type="http://schemas.openxmlformats.org/officeDocument/2006/relationships/hyperlink" Target="#'SASB Index'!A1"/><Relationship Id="rId9" Type="http://schemas.openxmlformats.org/officeDocument/2006/relationships/hyperlink" Target="#'1. People'!A1"/><Relationship Id="rId14" Type="http://schemas.openxmlformats.org/officeDocument/2006/relationships/hyperlink" Target="https://www.apa.com.au/about-apa/sustainability/sustainability-reports/"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apa.com.au/investors/reports-and-presentations/" TargetMode="External"/><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6" Type="http://schemas.openxmlformats.org/officeDocument/2006/relationships/image" Target="../media/image5.jpeg"/><Relationship Id="rId5" Type="http://schemas.openxmlformats.org/officeDocument/2006/relationships/hyperlink" Target="#'Data Book Index'!A1"/><Relationship Id="rId4" Type="http://schemas.openxmlformats.org/officeDocument/2006/relationships/hyperlink" Target="https://www.apa.com.au/globalassets/asx-releases/2022/climate-transition-plan-2022"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hyperlink" Target="https://www.apa.com.au/about-apa/sustainability/sustainability-reports/" TargetMode="External"/><Relationship Id="rId7" Type="http://schemas.openxmlformats.org/officeDocument/2006/relationships/image" Target="../media/image7.png"/><Relationship Id="rId2" Type="http://schemas.openxmlformats.org/officeDocument/2006/relationships/hyperlink" Target="https://www.apa.com.au/" TargetMode="External"/><Relationship Id="rId1" Type="http://schemas.openxmlformats.org/officeDocument/2006/relationships/image" Target="../media/image6.png"/><Relationship Id="rId6" Type="http://schemas.openxmlformats.org/officeDocument/2006/relationships/hyperlink" Target="#'Data Book Index'!A1"/><Relationship Id="rId5" Type="http://schemas.openxmlformats.org/officeDocument/2006/relationships/hyperlink" Target="https://www.apa.com.au/globalassets/asx-releases/2022/climate-transition-plan-2022" TargetMode="External"/><Relationship Id="rId4" Type="http://schemas.openxmlformats.org/officeDocument/2006/relationships/hyperlink" Target="https://www.apa.com.au/investors/reports-and-presentations/"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apa.com.au/investors/reports-and-presentations/" TargetMode="External"/><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6" Type="http://schemas.openxmlformats.org/officeDocument/2006/relationships/image" Target="../media/image9.jpeg"/><Relationship Id="rId5" Type="http://schemas.openxmlformats.org/officeDocument/2006/relationships/hyperlink" Target="#'Data Book Index'!A1"/><Relationship Id="rId4" Type="http://schemas.openxmlformats.org/officeDocument/2006/relationships/hyperlink" Target="https://www.apa.com.au/globalassets/asx-releases/2022/climate-transition-plan-2022"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apa.com.au/investors/reports-and-presentations/" TargetMode="External"/><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6" Type="http://schemas.openxmlformats.org/officeDocument/2006/relationships/image" Target="../media/image10.jpeg"/><Relationship Id="rId5" Type="http://schemas.openxmlformats.org/officeDocument/2006/relationships/hyperlink" Target="#'Data Book Index'!A1"/><Relationship Id="rId4" Type="http://schemas.openxmlformats.org/officeDocument/2006/relationships/hyperlink" Target="https://www.apa.com.au/globalassets/asx-releases/2022/climate-transition-plan-2022"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apa.com.au/globalassets/asx-releases/2022/climate-transition-plan-2022" TargetMode="External"/><Relationship Id="rId2" Type="http://schemas.openxmlformats.org/officeDocument/2006/relationships/hyperlink" Target="https://www.apa.com.au/about-apa/sustainability/sustainability-reports/" TargetMode="External"/><Relationship Id="rId1" Type="http://schemas.openxmlformats.org/officeDocument/2006/relationships/hyperlink" Target="https://www.apa.com.au/" TargetMode="External"/><Relationship Id="rId5" Type="http://schemas.openxmlformats.org/officeDocument/2006/relationships/image" Target="../media/image11.jpeg"/><Relationship Id="rId4" Type="http://schemas.openxmlformats.org/officeDocument/2006/relationships/hyperlink" Target="#'Data Book Index'!A1"/></Relationships>
</file>

<file path=xl/drawings/_rels/drawing9.xml.rels><?xml version="1.0" encoding="UTF-8" standalone="yes"?>
<Relationships xmlns="http://schemas.openxmlformats.org/package/2006/relationships"><Relationship Id="rId8" Type="http://schemas.openxmlformats.org/officeDocument/2006/relationships/hyperlink" Target="https://www.apa.com.au/globalassets/asx-releases/2022/climate-transition-plan-2022" TargetMode="External"/><Relationship Id="rId13" Type="http://schemas.openxmlformats.org/officeDocument/2006/relationships/chart" Target="../charts/chart4.xml"/><Relationship Id="rId3" Type="http://schemas.microsoft.com/office/2014/relationships/chartEx" Target="../charts/chartEx3.xml"/><Relationship Id="rId7" Type="http://schemas.openxmlformats.org/officeDocument/2006/relationships/hyperlink" Target="https://www.apa.com.au/investors/reports-and-presentations/" TargetMode="External"/><Relationship Id="rId12" Type="http://schemas.openxmlformats.org/officeDocument/2006/relationships/chart" Target="../charts/chart3.xml"/><Relationship Id="rId2" Type="http://schemas.microsoft.com/office/2014/relationships/chartEx" Target="../charts/chartEx2.xml"/><Relationship Id="rId1" Type="http://schemas.microsoft.com/office/2014/relationships/chartEx" Target="../charts/chartEx1.xml"/><Relationship Id="rId6" Type="http://schemas.openxmlformats.org/officeDocument/2006/relationships/hyperlink" Target="https://www.apa.com.au/about-apa/sustainability/sustainability-reports/" TargetMode="External"/><Relationship Id="rId11" Type="http://schemas.openxmlformats.org/officeDocument/2006/relationships/chart" Target="../charts/chart2.xml"/><Relationship Id="rId5" Type="http://schemas.openxmlformats.org/officeDocument/2006/relationships/hyperlink" Target="https://www.apa.com.au/" TargetMode="External"/><Relationship Id="rId15" Type="http://schemas.openxmlformats.org/officeDocument/2006/relationships/image" Target="../media/image12.jpeg"/><Relationship Id="rId10" Type="http://schemas.openxmlformats.org/officeDocument/2006/relationships/chart" Target="../charts/chart1.xml"/><Relationship Id="rId4" Type="http://schemas.microsoft.com/office/2014/relationships/chartEx" Target="../charts/chartEx4.xml"/><Relationship Id="rId9" Type="http://schemas.openxmlformats.org/officeDocument/2006/relationships/hyperlink" Target="#'Data Book Index'!A1"/><Relationship Id="rId1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613833</xdr:rowOff>
    </xdr:from>
    <xdr:to>
      <xdr:col>13</xdr:col>
      <xdr:colOff>440753</xdr:colOff>
      <xdr:row>39</xdr:row>
      <xdr:rowOff>125079</xdr:rowOff>
    </xdr:to>
    <xdr:pic>
      <xdr:nvPicPr>
        <xdr:cNvPr id="3" name="Picture 2">
          <a:extLst>
            <a:ext uri="{FF2B5EF4-FFF2-40B4-BE49-F238E27FC236}">
              <a16:creationId xmlns:a16="http://schemas.microsoft.com/office/drawing/2014/main" id="{B45ED11B-220C-A829-0156-A7D31D066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417" y="814916"/>
          <a:ext cx="10219753" cy="7589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0</xdr:row>
      <xdr:rowOff>38101</xdr:rowOff>
    </xdr:from>
    <xdr:to>
      <xdr:col>2</xdr:col>
      <xdr:colOff>647701</xdr:colOff>
      <xdr:row>1</xdr:row>
      <xdr:rowOff>597790</xdr:rowOff>
    </xdr:to>
    <xdr:pic>
      <xdr:nvPicPr>
        <xdr:cNvPr id="2" name="Picture 1">
          <a:extLst>
            <a:ext uri="{FF2B5EF4-FFF2-40B4-BE49-F238E27FC236}">
              <a16:creationId xmlns:a16="http://schemas.microsoft.com/office/drawing/2014/main" id="{FA82F5B6-DDB0-4480-922C-189E2764EC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1" y="38101"/>
          <a:ext cx="1485900" cy="76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696A2115-9D35-41AF-A8F5-36A025DAB28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AF8692C6-2246-4DCA-A68F-A40E347DC761}"/>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0624475C-D606-4264-974A-A7DC7DA1EB0B}"/>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59499364-18A8-4867-ADD5-898074E33CB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6BE11DBF-F41E-4544-967D-BBB4A40551A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DE9CA44B-F5B4-47D0-A47A-6D71802FAE4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DC6A8821-9F92-487F-B223-9118FDE8AF1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C25741F2-9E76-46CD-A075-C834DE33057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CB68A7C2-8657-42CC-8F2F-9E0B0DE0D88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X7A0T</a:t>
          </a:r>
        </a:p>
      </xdr:txBody>
    </xdr:sp>
    <xdr:clientData/>
  </xdr:twoCellAnchor>
  <xdr:twoCellAnchor>
    <xdr:from>
      <xdr:col>3</xdr:col>
      <xdr:colOff>1415413</xdr:colOff>
      <xdr:row>3</xdr:row>
      <xdr:rowOff>35772</xdr:rowOff>
    </xdr:from>
    <xdr:to>
      <xdr:col>4</xdr:col>
      <xdr:colOff>672518</xdr:colOff>
      <xdr:row>3</xdr:row>
      <xdr:rowOff>611772</xdr:rowOff>
    </xdr:to>
    <xdr:sp macro="" textlink="">
      <xdr:nvSpPr>
        <xdr:cNvPr id="2" name="TextBox 13" descr="{1A14H}:{1A14H}:{1A14H}:{1A14H}:{1A14H}:{1A14H}:{1A14H}:{1A14H}:{2A14H}:">
          <a:hlinkClick xmlns:r="http://schemas.openxmlformats.org/officeDocument/2006/relationships" r:id="rId1"/>
          <a:extLst>
            <a:ext uri="{FF2B5EF4-FFF2-40B4-BE49-F238E27FC236}">
              <a16:creationId xmlns:a16="http://schemas.microsoft.com/office/drawing/2014/main" id="{2741611F-B164-4823-A4C8-7472E7F4D6E5}"/>
            </a:ext>
          </a:extLst>
        </xdr:cNvPr>
        <xdr:cNvSpPr txBox="1">
          <a:spLocks noChangeAspect="1"/>
        </xdr:cNvSpPr>
      </xdr:nvSpPr>
      <xdr:spPr>
        <a:xfrm>
          <a:off x="5727063" y="2137622"/>
          <a:ext cx="1244655" cy="576000"/>
        </a:xfrm>
        <a:prstGeom prst="rect">
          <a:avLst/>
        </a:prstGeom>
        <a:solidFill>
          <a:schemeClr val="accent5">
            <a:lumMod val="40000"/>
            <a:lumOff val="60000"/>
          </a:schemeClr>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4</xdr:col>
      <xdr:colOff>849311</xdr:colOff>
      <xdr:row>3</xdr:row>
      <xdr:rowOff>41487</xdr:rowOff>
    </xdr:from>
    <xdr:to>
      <xdr:col>6</xdr:col>
      <xdr:colOff>333746</xdr:colOff>
      <xdr:row>3</xdr:row>
      <xdr:rowOff>617487</xdr:rowOff>
    </xdr:to>
    <xdr:sp macro="" textlink="">
      <xdr:nvSpPr>
        <xdr:cNvPr id="3" name="TextBox 14" descr="{1A15H}:{1A15H}:{1A15H}:{1A15H}:{1A15H}:{1A15H}:{1A15H}:{1A15H}:{2A15H}:">
          <a:hlinkClick xmlns:r="http://schemas.openxmlformats.org/officeDocument/2006/relationships" r:id="rId2"/>
          <a:extLst>
            <a:ext uri="{FF2B5EF4-FFF2-40B4-BE49-F238E27FC236}">
              <a16:creationId xmlns:a16="http://schemas.microsoft.com/office/drawing/2014/main" id="{4CF216DA-7C10-4FCE-ABD8-91510926BE6C}"/>
            </a:ext>
          </a:extLst>
        </xdr:cNvPr>
        <xdr:cNvSpPr txBox="1">
          <a:spLocks noChangeAspect="1"/>
        </xdr:cNvSpPr>
      </xdr:nvSpPr>
      <xdr:spPr>
        <a:xfrm>
          <a:off x="7148511" y="2143337"/>
          <a:ext cx="1249735"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8</xdr:col>
      <xdr:colOff>184043</xdr:colOff>
      <xdr:row>3</xdr:row>
      <xdr:rowOff>14817</xdr:rowOff>
    </xdr:from>
    <xdr:to>
      <xdr:col>9</xdr:col>
      <xdr:colOff>554303</xdr:colOff>
      <xdr:row>3</xdr:row>
      <xdr:rowOff>590817</xdr:rowOff>
    </xdr:to>
    <xdr:sp macro="" textlink="">
      <xdr:nvSpPr>
        <xdr:cNvPr id="20" name="TextBox 15" descr="{1A16H}:{1A16H}:{1A16H}:{1A16H}:{1A16H}:{1A16H}:{1A16H}:{1A16H}:{2A16H}:">
          <a:hlinkClick xmlns:r="http://schemas.openxmlformats.org/officeDocument/2006/relationships" r:id="rId3"/>
          <a:extLst>
            <a:ext uri="{FF2B5EF4-FFF2-40B4-BE49-F238E27FC236}">
              <a16:creationId xmlns:a16="http://schemas.microsoft.com/office/drawing/2014/main" id="{35A84706-DE81-4082-8C0F-640A0394E87A}"/>
            </a:ext>
          </a:extLst>
        </xdr:cNvPr>
        <xdr:cNvSpPr txBox="1">
          <a:spLocks noChangeAspect="1"/>
        </xdr:cNvSpPr>
      </xdr:nvSpPr>
      <xdr:spPr>
        <a:xfrm>
          <a:off x="10013843" y="2116667"/>
          <a:ext cx="125291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6</xdr:col>
      <xdr:colOff>526837</xdr:colOff>
      <xdr:row>3</xdr:row>
      <xdr:rowOff>12912</xdr:rowOff>
    </xdr:from>
    <xdr:to>
      <xdr:col>8</xdr:col>
      <xdr:colOff>477</xdr:colOff>
      <xdr:row>3</xdr:row>
      <xdr:rowOff>588912</xdr:rowOff>
    </xdr:to>
    <xdr:sp macro="" textlink="">
      <xdr:nvSpPr>
        <xdr:cNvPr id="19" name="TextBox 16" descr="{1A17H}:{1A17H}:">
          <a:hlinkClick xmlns:r="http://schemas.openxmlformats.org/officeDocument/2006/relationships" r:id="rId4"/>
          <a:extLst>
            <a:ext uri="{FF2B5EF4-FFF2-40B4-BE49-F238E27FC236}">
              <a16:creationId xmlns:a16="http://schemas.microsoft.com/office/drawing/2014/main" id="{BEF35210-7E8C-45E6-B135-966E81502625}"/>
            </a:ext>
          </a:extLst>
        </xdr:cNvPr>
        <xdr:cNvSpPr txBox="1">
          <a:spLocks noChangeAspect="1"/>
        </xdr:cNvSpPr>
      </xdr:nvSpPr>
      <xdr:spPr>
        <a:xfrm>
          <a:off x="8591337" y="2114762"/>
          <a:ext cx="123894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9</xdr:col>
      <xdr:colOff>739138</xdr:colOff>
      <xdr:row>3</xdr:row>
      <xdr:rowOff>19050</xdr:rowOff>
    </xdr:from>
    <xdr:to>
      <xdr:col>11</xdr:col>
      <xdr:colOff>221033</xdr:colOff>
      <xdr:row>3</xdr:row>
      <xdr:rowOff>595050</xdr:rowOff>
    </xdr:to>
    <xdr:sp macro="" textlink="">
      <xdr:nvSpPr>
        <xdr:cNvPr id="21" name="TextBox 17" descr="{1A14H}:{1A14H}:{1A14H}:{1A14H}:{1A14H}:{1A14H}:{1A14H}:{1A14H}:{2A14H}:">
          <a:hlinkClick xmlns:r="http://schemas.openxmlformats.org/officeDocument/2006/relationships" r:id="rId5"/>
          <a:extLst>
            <a:ext uri="{FF2B5EF4-FFF2-40B4-BE49-F238E27FC236}">
              <a16:creationId xmlns:a16="http://schemas.microsoft.com/office/drawing/2014/main" id="{3BC702F6-D637-463F-89EB-AF2FD7C71CF3}"/>
            </a:ext>
          </a:extLst>
        </xdr:cNvPr>
        <xdr:cNvSpPr txBox="1">
          <a:spLocks noChangeAspect="1"/>
        </xdr:cNvSpPr>
      </xdr:nvSpPr>
      <xdr:spPr>
        <a:xfrm>
          <a:off x="11451588" y="2120900"/>
          <a:ext cx="1247195"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xdr:from>
      <xdr:col>1</xdr:col>
      <xdr:colOff>0</xdr:colOff>
      <xdr:row>93</xdr:row>
      <xdr:rowOff>127000</xdr:rowOff>
    </xdr:from>
    <xdr:to>
      <xdr:col>4</xdr:col>
      <xdr:colOff>120475</xdr:colOff>
      <xdr:row>108</xdr:row>
      <xdr:rowOff>70396</xdr:rowOff>
    </xdr:to>
    <xdr:graphicFrame macro="">
      <xdr:nvGraphicFramePr>
        <xdr:cNvPr id="14" name="Chart 2">
          <a:extLst>
            <a:ext uri="{FF2B5EF4-FFF2-40B4-BE49-F238E27FC236}">
              <a16:creationId xmlns:a16="http://schemas.microsoft.com/office/drawing/2014/main" id="{152666B4-724A-4BAA-BDB6-E792C7DB4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190501</xdr:colOff>
      <xdr:row>2</xdr:row>
      <xdr:rowOff>63499</xdr:rowOff>
    </xdr:from>
    <xdr:to>
      <xdr:col>1</xdr:col>
      <xdr:colOff>1915677</xdr:colOff>
      <xdr:row>4</xdr:row>
      <xdr:rowOff>94893</xdr:rowOff>
    </xdr:to>
    <xdr:pic>
      <xdr:nvPicPr>
        <xdr:cNvPr id="16" name="Picture 15">
          <a:extLst>
            <a:ext uri="{FF2B5EF4-FFF2-40B4-BE49-F238E27FC236}">
              <a16:creationId xmlns:a16="http://schemas.microsoft.com/office/drawing/2014/main" id="{2EA15AEB-13EE-419A-BC0D-13ACF4A6086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7445" y="472721"/>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13434</xdr:rowOff>
    </xdr:to>
    <xdr:sp macro="" textlink="">
      <xdr:nvSpPr>
        <xdr:cNvPr id="2" name="TextBox 1">
          <a:extLst>
            <a:ext uri="{FF2B5EF4-FFF2-40B4-BE49-F238E27FC236}">
              <a16:creationId xmlns:a16="http://schemas.microsoft.com/office/drawing/2014/main" id="{470F5911-1713-4685-9D4E-48100E83981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FF798C67-9A17-4084-B41A-33ACF6B7326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297CF7B8-A952-4DC4-BB4E-66F3CA9DC62F}"/>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EAE0DB54-F2A2-4D73-91A4-48E468649CE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3D0C7545-ABAF-48D4-A647-E90FF387372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8ACD0746-5C88-4073-9839-CB0751604A8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56AB7FF5-51C8-4341-9422-A9C2455F619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893E0AAC-09A8-4206-9B1E-17ACAB137700}"/>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EB8ECC79-6B93-4F6F-A25A-A49B29BCE29C}"/>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X10A0T</a:t>
          </a:r>
        </a:p>
      </xdr:txBody>
    </xdr:sp>
    <xdr:clientData/>
  </xdr:twoCellAnchor>
  <xdr:twoCellAnchor>
    <xdr:from>
      <xdr:col>3</xdr:col>
      <xdr:colOff>1917063</xdr:colOff>
      <xdr:row>3</xdr:row>
      <xdr:rowOff>7197</xdr:rowOff>
    </xdr:from>
    <xdr:to>
      <xdr:col>5</xdr:col>
      <xdr:colOff>97843</xdr:colOff>
      <xdr:row>3</xdr:row>
      <xdr:rowOff>583197</xdr:rowOff>
    </xdr:to>
    <xdr:sp macro="" textlink="">
      <xdr:nvSpPr>
        <xdr:cNvPr id="17" name="TextBox 11" descr="{1A14H}:{1A14H}:{1A14H}:{1A14H}:{1A14H}:{1A14H}:{1A14H}:{1A14H}:{2A14H}:">
          <a:hlinkClick xmlns:r="http://schemas.openxmlformats.org/officeDocument/2006/relationships" r:id="rId1"/>
          <a:extLst>
            <a:ext uri="{FF2B5EF4-FFF2-40B4-BE49-F238E27FC236}">
              <a16:creationId xmlns:a16="http://schemas.microsoft.com/office/drawing/2014/main" id="{6C2807A8-8B5C-4F98-A7AB-91469D59C254}"/>
            </a:ext>
          </a:extLst>
        </xdr:cNvPr>
        <xdr:cNvSpPr txBox="1">
          <a:spLocks noChangeAspect="1"/>
        </xdr:cNvSpPr>
      </xdr:nvSpPr>
      <xdr:spPr>
        <a:xfrm>
          <a:off x="6139813" y="2089997"/>
          <a:ext cx="124148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5</xdr:col>
      <xdr:colOff>246061</xdr:colOff>
      <xdr:row>3</xdr:row>
      <xdr:rowOff>3387</xdr:rowOff>
    </xdr:from>
    <xdr:to>
      <xdr:col>6</xdr:col>
      <xdr:colOff>616321</xdr:colOff>
      <xdr:row>3</xdr:row>
      <xdr:rowOff>579387</xdr:rowOff>
    </xdr:to>
    <xdr:sp macro="" textlink="">
      <xdr:nvSpPr>
        <xdr:cNvPr id="18" name="TextBox 12" descr="{1A15H}:{1A15H}:{1A15H}:{1A15H}:{1A15H}:{1A15H}:{1A15H}:{1A15H}:{2A15H}:">
          <a:hlinkClick xmlns:r="http://schemas.openxmlformats.org/officeDocument/2006/relationships" r:id="rId2"/>
          <a:extLst>
            <a:ext uri="{FF2B5EF4-FFF2-40B4-BE49-F238E27FC236}">
              <a16:creationId xmlns:a16="http://schemas.microsoft.com/office/drawing/2014/main" id="{0D285114-F247-444D-8851-05ADD1773A9F}"/>
            </a:ext>
          </a:extLst>
        </xdr:cNvPr>
        <xdr:cNvSpPr txBox="1">
          <a:spLocks noChangeAspect="1"/>
        </xdr:cNvSpPr>
      </xdr:nvSpPr>
      <xdr:spPr>
        <a:xfrm>
          <a:off x="7529511" y="2086187"/>
          <a:ext cx="125291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8</xdr:col>
      <xdr:colOff>399943</xdr:colOff>
      <xdr:row>3</xdr:row>
      <xdr:rowOff>5292</xdr:rowOff>
    </xdr:from>
    <xdr:to>
      <xdr:col>9</xdr:col>
      <xdr:colOff>770203</xdr:colOff>
      <xdr:row>3</xdr:row>
      <xdr:rowOff>581292</xdr:rowOff>
    </xdr:to>
    <xdr:sp macro="" textlink="">
      <xdr:nvSpPr>
        <xdr:cNvPr id="20" name="TextBox 13" descr="{1A16H}:{1A16H}:{1A16H}:{1A16H}:{1A16H}:{1A16H}:{1A16H}:{1A16H}:{2A16H}:">
          <a:hlinkClick xmlns:r="http://schemas.openxmlformats.org/officeDocument/2006/relationships" r:id="rId3"/>
          <a:extLst>
            <a:ext uri="{FF2B5EF4-FFF2-40B4-BE49-F238E27FC236}">
              <a16:creationId xmlns:a16="http://schemas.microsoft.com/office/drawing/2014/main" id="{30314F63-44CA-40D0-8FCC-3A4A59D07877}"/>
            </a:ext>
          </a:extLst>
        </xdr:cNvPr>
        <xdr:cNvSpPr txBox="1">
          <a:spLocks noChangeAspect="1"/>
        </xdr:cNvSpPr>
      </xdr:nvSpPr>
      <xdr:spPr>
        <a:xfrm>
          <a:off x="10331343" y="2088092"/>
          <a:ext cx="125291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6</xdr:col>
      <xdr:colOff>771312</xdr:colOff>
      <xdr:row>3</xdr:row>
      <xdr:rowOff>3387</xdr:rowOff>
    </xdr:from>
    <xdr:to>
      <xdr:col>8</xdr:col>
      <xdr:colOff>244952</xdr:colOff>
      <xdr:row>3</xdr:row>
      <xdr:rowOff>579387</xdr:rowOff>
    </xdr:to>
    <xdr:sp macro="" textlink="">
      <xdr:nvSpPr>
        <xdr:cNvPr id="19" name="TextBox 14" descr="{1A17H}:{1A17H}:">
          <a:hlinkClick xmlns:r="http://schemas.openxmlformats.org/officeDocument/2006/relationships" r:id="rId4"/>
          <a:extLst>
            <a:ext uri="{FF2B5EF4-FFF2-40B4-BE49-F238E27FC236}">
              <a16:creationId xmlns:a16="http://schemas.microsoft.com/office/drawing/2014/main" id="{F94E8C26-4A01-4DCC-831A-0B854672BBE8}"/>
            </a:ext>
          </a:extLst>
        </xdr:cNvPr>
        <xdr:cNvSpPr txBox="1">
          <a:spLocks noChangeAspect="1"/>
        </xdr:cNvSpPr>
      </xdr:nvSpPr>
      <xdr:spPr>
        <a:xfrm>
          <a:off x="8937412" y="2086187"/>
          <a:ext cx="123894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10</xdr:col>
      <xdr:colOff>31113</xdr:colOff>
      <xdr:row>3</xdr:row>
      <xdr:rowOff>0</xdr:rowOff>
    </xdr:from>
    <xdr:to>
      <xdr:col>11</xdr:col>
      <xdr:colOff>398833</xdr:colOff>
      <xdr:row>3</xdr:row>
      <xdr:rowOff>576000</xdr:rowOff>
    </xdr:to>
    <xdr:sp macro="" textlink="">
      <xdr:nvSpPr>
        <xdr:cNvPr id="21" name="TextBox 15" descr="{1A14H}:{1A14H}:{1A14H}:{1A14H}:{1A14H}:{1A14H}:{1A14H}:{1A14H}:{2A14H}:">
          <a:hlinkClick xmlns:r="http://schemas.openxmlformats.org/officeDocument/2006/relationships" r:id="rId5"/>
          <a:extLst>
            <a:ext uri="{FF2B5EF4-FFF2-40B4-BE49-F238E27FC236}">
              <a16:creationId xmlns:a16="http://schemas.microsoft.com/office/drawing/2014/main" id="{C0706BB1-B5B3-427F-BFCC-4FC85B9803D7}"/>
            </a:ext>
          </a:extLst>
        </xdr:cNvPr>
        <xdr:cNvSpPr txBox="1">
          <a:spLocks noChangeAspect="1"/>
        </xdr:cNvSpPr>
      </xdr:nvSpPr>
      <xdr:spPr>
        <a:xfrm>
          <a:off x="11727813" y="2082800"/>
          <a:ext cx="125037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cs typeface="Poppins" panose="00000500000000000000" pitchFamily="2" charset="0"/>
            </a:rPr>
            <a:t>Databook</a:t>
          </a:r>
          <a:br>
            <a:rPr lang="en-AU" sz="1000" b="1" dirty="0" err="1">
              <a:solidFill>
                <a:schemeClr val="bg1"/>
              </a:solidFill>
              <a:latin typeface="+mn-lt"/>
              <a:cs typeface="Poppins" panose="00000500000000000000" pitchFamily="2" charset="0"/>
            </a:rPr>
          </a:br>
          <a:r>
            <a:rPr lang="en-AU" sz="1000" b="1" dirty="0" err="1">
              <a:solidFill>
                <a:schemeClr val="bg1"/>
              </a:solidFill>
              <a:latin typeface="+mn-lt"/>
              <a:cs typeface="Poppins" panose="00000500000000000000" pitchFamily="2" charset="0"/>
            </a:rPr>
            <a:t>Index</a:t>
          </a:r>
        </a:p>
      </xdr:txBody>
    </xdr:sp>
    <xdr:clientData/>
  </xdr:twoCellAnchor>
  <xdr:twoCellAnchor editAs="oneCell">
    <xdr:from>
      <xdr:col>1</xdr:col>
      <xdr:colOff>282223</xdr:colOff>
      <xdr:row>2</xdr:row>
      <xdr:rowOff>2</xdr:rowOff>
    </xdr:from>
    <xdr:to>
      <xdr:col>1</xdr:col>
      <xdr:colOff>2001049</xdr:colOff>
      <xdr:row>4</xdr:row>
      <xdr:rowOff>31396</xdr:rowOff>
    </xdr:to>
    <xdr:pic>
      <xdr:nvPicPr>
        <xdr:cNvPr id="12" name="Picture 11">
          <a:extLst>
            <a:ext uri="{FF2B5EF4-FFF2-40B4-BE49-F238E27FC236}">
              <a16:creationId xmlns:a16="http://schemas.microsoft.com/office/drawing/2014/main" id="{F73A04A7-6926-45CA-93C3-AE913D63D9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9167" y="409224"/>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1881415</xdr:colOff>
      <xdr:row>82</xdr:row>
      <xdr:rowOff>0</xdr:rowOff>
    </xdr:from>
    <xdr:to>
      <xdr:col>12</xdr:col>
      <xdr:colOff>20745</xdr:colOff>
      <xdr:row>97</xdr:row>
      <xdr:rowOff>137887</xdr:rowOff>
    </xdr:to>
    <xdr:graphicFrame macro="">
      <xdr:nvGraphicFramePr>
        <xdr:cNvPr id="43" name="Chart 2">
          <a:extLst>
            <a:ext uri="{FF2B5EF4-FFF2-40B4-BE49-F238E27FC236}">
              <a16:creationId xmlns:a16="http://schemas.microsoft.com/office/drawing/2014/main" id="{C3B31EC4-8C2E-40E9-B3D2-E4D3BC82D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7B0B436C-33F7-4F69-9F3B-D0641AA7E9D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0382CA0C-A2C0-42E6-8C2E-40C32F32188C}"/>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3E8998B0-C730-4CCA-AEFB-909DB395AC4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B1BF88E2-6041-45F5-846B-1D97EE2351AC}"/>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3FEC30EE-FCE0-4CC1-AF59-754153C4F7E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2650A189-D3CB-432A-A01F-281975A553A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F9EDFC0A-6D32-47E0-9179-353E8E68045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7C431A00-576D-4D89-A3AE-589107B68D6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0F6C092A-B44E-4C2D-A1B6-26E0CCEE2D67}"/>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X14A0T</a:t>
          </a:r>
        </a:p>
      </xdr:txBody>
    </xdr:sp>
    <xdr:clientData/>
  </xdr:twoCellAnchor>
  <xdr:twoCellAnchor>
    <xdr:from>
      <xdr:col>3</xdr:col>
      <xdr:colOff>329563</xdr:colOff>
      <xdr:row>3</xdr:row>
      <xdr:rowOff>7197</xdr:rowOff>
    </xdr:from>
    <xdr:to>
      <xdr:col>4</xdr:col>
      <xdr:colOff>694743</xdr:colOff>
      <xdr:row>3</xdr:row>
      <xdr:rowOff>583197</xdr:rowOff>
    </xdr:to>
    <xdr:sp macro="" textlink="">
      <xdr:nvSpPr>
        <xdr:cNvPr id="2" name="TextBox 12" descr="{1A14H}:{1A14H}:{1A14H}:{1A14H}:{1A14H}:{1A14H}:{1A14H}:{1A14H}:{2A14H}:">
          <a:hlinkClick xmlns:r="http://schemas.openxmlformats.org/officeDocument/2006/relationships" r:id="rId2"/>
          <a:extLst>
            <a:ext uri="{FF2B5EF4-FFF2-40B4-BE49-F238E27FC236}">
              <a16:creationId xmlns:a16="http://schemas.microsoft.com/office/drawing/2014/main" id="{FAFA3362-5E95-4701-A8E6-861C11B12821}"/>
            </a:ext>
          </a:extLst>
        </xdr:cNvPr>
        <xdr:cNvSpPr txBox="1">
          <a:spLocks noChangeAspect="1"/>
        </xdr:cNvSpPr>
      </xdr:nvSpPr>
      <xdr:spPr>
        <a:xfrm>
          <a:off x="6127113" y="2159847"/>
          <a:ext cx="124783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4</xdr:col>
      <xdr:colOff>842961</xdr:colOff>
      <xdr:row>3</xdr:row>
      <xdr:rowOff>3387</xdr:rowOff>
    </xdr:from>
    <xdr:to>
      <xdr:col>6</xdr:col>
      <xdr:colOff>146421</xdr:colOff>
      <xdr:row>3</xdr:row>
      <xdr:rowOff>579387</xdr:rowOff>
    </xdr:to>
    <xdr:sp macro="" textlink="">
      <xdr:nvSpPr>
        <xdr:cNvPr id="18" name="TextBox 13" descr="{1A15H}:{1A15H}:{1A15H}:{1A15H}:{1A15H}:{1A15H}:{1A15H}:{1A15H}:{2A15H}:">
          <a:hlinkClick xmlns:r="http://schemas.openxmlformats.org/officeDocument/2006/relationships" r:id="rId3"/>
          <a:extLst>
            <a:ext uri="{FF2B5EF4-FFF2-40B4-BE49-F238E27FC236}">
              <a16:creationId xmlns:a16="http://schemas.microsoft.com/office/drawing/2014/main" id="{67EA217A-910D-4C07-B157-78406A551D12}"/>
            </a:ext>
          </a:extLst>
        </xdr:cNvPr>
        <xdr:cNvSpPr txBox="1">
          <a:spLocks noChangeAspect="1"/>
        </xdr:cNvSpPr>
      </xdr:nvSpPr>
      <xdr:spPr>
        <a:xfrm>
          <a:off x="7523161" y="2156037"/>
          <a:ext cx="125291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Poppins" panose="00000500000000000000" pitchFamily="2" charset="0"/>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a:t>
          </a:r>
          <a:r>
            <a:rPr lang="en-AU" sz="1000" b="1" dirty="0" err="1">
              <a:solidFill>
                <a:schemeClr val="accent4"/>
              </a:solidFill>
              <a:latin typeface="Poppins" panose="00000500000000000000" pitchFamily="2" charset="0"/>
              <a:cs typeface="Poppins" panose="00000500000000000000" pitchFamily="2" charset="0"/>
            </a:rPr>
            <a:t> </a:t>
          </a:r>
          <a:r>
            <a:rPr lang="en-AU" sz="1000" b="1" dirty="0" err="1">
              <a:solidFill>
                <a:schemeClr val="accent4"/>
              </a:solidFill>
              <a:latin typeface="+mn-lt"/>
              <a:ea typeface="+mn-ea"/>
              <a:cs typeface="Poppins" panose="00000500000000000000" pitchFamily="2" charset="0"/>
            </a:rPr>
            <a:t>Reports</a:t>
          </a:r>
        </a:p>
      </xdr:txBody>
    </xdr:sp>
    <xdr:clientData/>
  </xdr:twoCellAnchor>
  <xdr:twoCellAnchor>
    <xdr:from>
      <xdr:col>7</xdr:col>
      <xdr:colOff>819043</xdr:colOff>
      <xdr:row>3</xdr:row>
      <xdr:rowOff>5292</xdr:rowOff>
    </xdr:from>
    <xdr:to>
      <xdr:col>9</xdr:col>
      <xdr:colOff>300303</xdr:colOff>
      <xdr:row>3</xdr:row>
      <xdr:rowOff>581292</xdr:rowOff>
    </xdr:to>
    <xdr:sp macro="" textlink="">
      <xdr:nvSpPr>
        <xdr:cNvPr id="20" name="TextBox 14" descr="{1A16H}:{1A16H}:{1A16H}:{1A16H}:{1A16H}:{1A16H}:{1A16H}:{1A16H}:{2A16H}:">
          <a:hlinkClick xmlns:r="http://schemas.openxmlformats.org/officeDocument/2006/relationships" r:id="rId4"/>
          <a:extLst>
            <a:ext uri="{FF2B5EF4-FFF2-40B4-BE49-F238E27FC236}">
              <a16:creationId xmlns:a16="http://schemas.microsoft.com/office/drawing/2014/main" id="{7C975AAC-4159-4329-A646-7256012D27A0}"/>
            </a:ext>
          </a:extLst>
        </xdr:cNvPr>
        <xdr:cNvSpPr txBox="1">
          <a:spLocks noChangeAspect="1"/>
        </xdr:cNvSpPr>
      </xdr:nvSpPr>
      <xdr:spPr>
        <a:xfrm>
          <a:off x="10331343" y="2157942"/>
          <a:ext cx="12465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6</xdr:col>
      <xdr:colOff>301412</xdr:colOff>
      <xdr:row>3</xdr:row>
      <xdr:rowOff>3387</xdr:rowOff>
    </xdr:from>
    <xdr:to>
      <xdr:col>7</xdr:col>
      <xdr:colOff>664052</xdr:colOff>
      <xdr:row>3</xdr:row>
      <xdr:rowOff>579387</xdr:rowOff>
    </xdr:to>
    <xdr:sp macro="" textlink="">
      <xdr:nvSpPr>
        <xdr:cNvPr id="19" name="TextBox 15" descr="{1A17H}:{1A17H}:">
          <a:hlinkClick xmlns:r="http://schemas.openxmlformats.org/officeDocument/2006/relationships" r:id="rId5"/>
          <a:extLst>
            <a:ext uri="{FF2B5EF4-FFF2-40B4-BE49-F238E27FC236}">
              <a16:creationId xmlns:a16="http://schemas.microsoft.com/office/drawing/2014/main" id="{8A821EFE-0721-43BC-8057-D9931FA68BAF}"/>
            </a:ext>
          </a:extLst>
        </xdr:cNvPr>
        <xdr:cNvSpPr txBox="1">
          <a:spLocks noChangeAspect="1"/>
        </xdr:cNvSpPr>
      </xdr:nvSpPr>
      <xdr:spPr>
        <a:xfrm>
          <a:off x="8931062" y="2156037"/>
          <a:ext cx="124529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9</xdr:col>
      <xdr:colOff>450213</xdr:colOff>
      <xdr:row>3</xdr:row>
      <xdr:rowOff>0</xdr:rowOff>
    </xdr:from>
    <xdr:to>
      <xdr:col>10</xdr:col>
      <xdr:colOff>817933</xdr:colOff>
      <xdr:row>3</xdr:row>
      <xdr:rowOff>576000</xdr:rowOff>
    </xdr:to>
    <xdr:sp macro="" textlink="">
      <xdr:nvSpPr>
        <xdr:cNvPr id="21" name="TextBox 16" descr="{1A14H}:{1A14H}:{1A14H}:{1A14H}:{1A14H}:{1A14H}:{1A14H}:{1A14H}:{2A14H}:">
          <a:hlinkClick xmlns:r="http://schemas.openxmlformats.org/officeDocument/2006/relationships" r:id="rId6"/>
          <a:extLst>
            <a:ext uri="{FF2B5EF4-FFF2-40B4-BE49-F238E27FC236}">
              <a16:creationId xmlns:a16="http://schemas.microsoft.com/office/drawing/2014/main" id="{F461BFC4-9C20-4E08-BEB4-CCF4FBA1CB6D}"/>
            </a:ext>
          </a:extLst>
        </xdr:cNvPr>
        <xdr:cNvSpPr txBox="1">
          <a:spLocks noChangeAspect="1"/>
        </xdr:cNvSpPr>
      </xdr:nvSpPr>
      <xdr:spPr>
        <a:xfrm>
          <a:off x="11727813" y="2152650"/>
          <a:ext cx="125037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xdr:from>
      <xdr:col>1</xdr:col>
      <xdr:colOff>414292</xdr:colOff>
      <xdr:row>82</xdr:row>
      <xdr:rowOff>14194</xdr:rowOff>
    </xdr:from>
    <xdr:to>
      <xdr:col>3</xdr:col>
      <xdr:colOff>1384391</xdr:colOff>
      <xdr:row>97</xdr:row>
      <xdr:rowOff>12019</xdr:rowOff>
    </xdr:to>
    <xdr:graphicFrame macro="">
      <xdr:nvGraphicFramePr>
        <xdr:cNvPr id="41" name="Chart 3">
          <a:extLst>
            <a:ext uri="{FF2B5EF4-FFF2-40B4-BE49-F238E27FC236}">
              <a16:creationId xmlns:a16="http://schemas.microsoft.com/office/drawing/2014/main" id="{CB903A3C-CAC3-46C5-8856-8FEB7A578E18}"/>
            </a:ext>
            <a:ext uri="{147F2762-F138-4A5C-976F-8EAC2B608ADB}">
              <a16:predDERef xmlns:a16="http://schemas.microsoft.com/office/drawing/2014/main" pre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179916</xdr:colOff>
      <xdr:row>1</xdr:row>
      <xdr:rowOff>162985</xdr:rowOff>
    </xdr:from>
    <xdr:to>
      <xdr:col>1</xdr:col>
      <xdr:colOff>1761066</xdr:colOff>
      <xdr:row>3</xdr:row>
      <xdr:rowOff>564660</xdr:rowOff>
    </xdr:to>
    <xdr:pic>
      <xdr:nvPicPr>
        <xdr:cNvPr id="13" name="Picture 12">
          <a:extLst>
            <a:ext uri="{FF2B5EF4-FFF2-40B4-BE49-F238E27FC236}">
              <a16:creationId xmlns:a16="http://schemas.microsoft.com/office/drawing/2014/main" id="{BBB65A0F-6145-4929-B8AD-52559CDDA7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3333" y="364068"/>
          <a:ext cx="1587500" cy="803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234999</xdr:colOff>
      <xdr:row>22</xdr:row>
      <xdr:rowOff>7620</xdr:rowOff>
    </xdr:from>
    <xdr:to>
      <xdr:col>3</xdr:col>
      <xdr:colOff>685800</xdr:colOff>
      <xdr:row>36</xdr:row>
      <xdr:rowOff>0</xdr:rowOff>
    </xdr:to>
    <xdr:graphicFrame macro="">
      <xdr:nvGraphicFramePr>
        <xdr:cNvPr id="49" name="Chart 1">
          <a:extLst>
            <a:ext uri="{FF2B5EF4-FFF2-40B4-BE49-F238E27FC236}">
              <a16:creationId xmlns:a16="http://schemas.microsoft.com/office/drawing/2014/main" id="{F2592A74-1AD0-4175-8C8D-386394DAE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759461</xdr:colOff>
      <xdr:row>21</xdr:row>
      <xdr:rowOff>196850</xdr:rowOff>
    </xdr:from>
    <xdr:to>
      <xdr:col>12</xdr:col>
      <xdr:colOff>292100</xdr:colOff>
      <xdr:row>35</xdr:row>
      <xdr:rowOff>190500</xdr:rowOff>
    </xdr:to>
    <xdr:graphicFrame macro="">
      <xdr:nvGraphicFramePr>
        <xdr:cNvPr id="53" name="Chart 2">
          <a:extLst>
            <a:ext uri="{FF2B5EF4-FFF2-40B4-BE49-F238E27FC236}">
              <a16:creationId xmlns:a16="http://schemas.microsoft.com/office/drawing/2014/main" id="{500B899E-0088-444F-8406-5D7D939A3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85895E02-10FD-4BC9-8667-7C16E0AB975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53C40FC9-AAAC-482A-B610-5B0581171A7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1AAF93A1-AED5-4726-9952-657E240DA965}"/>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659F0052-7E61-4D66-A4F9-863B875DA26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CFA0744D-2136-46FC-BD3A-C2E67065C5E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3B841BA4-9E3E-437F-BB00-26D9FFD95F0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EF63A0E2-CEB9-430F-9B64-81CC0746EDC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BC1790A6-0B7F-4948-9190-F766AE37F9E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5BF2D283-72F9-43E8-9F8F-35830CE84EB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X11A0T</a:t>
          </a:r>
        </a:p>
      </xdr:txBody>
    </xdr:sp>
    <xdr:clientData/>
  </xdr:twoCellAnchor>
  <xdr:twoCellAnchor>
    <xdr:from>
      <xdr:col>2</xdr:col>
      <xdr:colOff>62863</xdr:colOff>
      <xdr:row>4</xdr:row>
      <xdr:rowOff>7197</xdr:rowOff>
    </xdr:from>
    <xdr:to>
      <xdr:col>3</xdr:col>
      <xdr:colOff>428043</xdr:colOff>
      <xdr:row>4</xdr:row>
      <xdr:rowOff>583197</xdr:rowOff>
    </xdr:to>
    <xdr:sp macro="" textlink="">
      <xdr:nvSpPr>
        <xdr:cNvPr id="2" name="TextBox 13" descr="{1A14H}:{1A14H}:{1A14H}:{1A14H}:{1A14H}:{1A14H}:{1A14H}:{1A14H}:{2A14H}:">
          <a:hlinkClick xmlns:r="http://schemas.openxmlformats.org/officeDocument/2006/relationships" r:id="rId3"/>
          <a:extLst>
            <a:ext uri="{FF2B5EF4-FFF2-40B4-BE49-F238E27FC236}">
              <a16:creationId xmlns:a16="http://schemas.microsoft.com/office/drawing/2014/main" id="{BD82661A-B3B0-42C6-AE0A-5619E8C42364}"/>
            </a:ext>
          </a:extLst>
        </xdr:cNvPr>
        <xdr:cNvSpPr txBox="1">
          <a:spLocks noChangeAspect="1"/>
        </xdr:cNvSpPr>
      </xdr:nvSpPr>
      <xdr:spPr>
        <a:xfrm>
          <a:off x="6146163" y="2324947"/>
          <a:ext cx="124783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3</xdr:col>
      <xdr:colOff>576261</xdr:colOff>
      <xdr:row>4</xdr:row>
      <xdr:rowOff>3387</xdr:rowOff>
    </xdr:from>
    <xdr:to>
      <xdr:col>5</xdr:col>
      <xdr:colOff>57521</xdr:colOff>
      <xdr:row>4</xdr:row>
      <xdr:rowOff>579387</xdr:rowOff>
    </xdr:to>
    <xdr:sp macro="" textlink="">
      <xdr:nvSpPr>
        <xdr:cNvPr id="3" name="TextBox 14" descr="{1A15H}:{1A15H}:{1A15H}:{1A15H}:{1A15H}:{1A15H}:{1A15H}:{1A15H}:{2A15H}:">
          <a:hlinkClick xmlns:r="http://schemas.openxmlformats.org/officeDocument/2006/relationships" r:id="rId4"/>
          <a:extLst>
            <a:ext uri="{FF2B5EF4-FFF2-40B4-BE49-F238E27FC236}">
              <a16:creationId xmlns:a16="http://schemas.microsoft.com/office/drawing/2014/main" id="{3B834B0F-A06C-4740-8ED7-7D316A248B03}"/>
            </a:ext>
          </a:extLst>
        </xdr:cNvPr>
        <xdr:cNvSpPr txBox="1">
          <a:spLocks noChangeAspect="1"/>
        </xdr:cNvSpPr>
      </xdr:nvSpPr>
      <xdr:spPr>
        <a:xfrm>
          <a:off x="7542211" y="2321137"/>
          <a:ext cx="12465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a:t>
          </a:r>
          <a:br>
            <a:rPr lang="en-AU" sz="1000" b="1" dirty="0" err="1">
              <a:solidFill>
                <a:schemeClr val="accent4"/>
              </a:solidFill>
              <a:latin typeface="+mn-lt"/>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a:t>
          </a:r>
          <a:r>
            <a:rPr lang="en-AU" sz="1000" b="1" dirty="0" err="1">
              <a:solidFill>
                <a:schemeClr val="accent4"/>
              </a:solidFill>
              <a:latin typeface="+mn-lt"/>
              <a:cs typeface="Poppins" panose="00000500000000000000" pitchFamily="2" charset="0"/>
            </a:rPr>
            <a:t> Reports</a:t>
          </a:r>
        </a:p>
      </xdr:txBody>
    </xdr:sp>
    <xdr:clientData/>
  </xdr:twoCellAnchor>
  <xdr:twoCellAnchor>
    <xdr:from>
      <xdr:col>6</xdr:col>
      <xdr:colOff>730143</xdr:colOff>
      <xdr:row>4</xdr:row>
      <xdr:rowOff>5292</xdr:rowOff>
    </xdr:from>
    <xdr:to>
      <xdr:col>8</xdr:col>
      <xdr:colOff>211403</xdr:colOff>
      <xdr:row>4</xdr:row>
      <xdr:rowOff>581292</xdr:rowOff>
    </xdr:to>
    <xdr:sp macro="" textlink="">
      <xdr:nvSpPr>
        <xdr:cNvPr id="20" name="TextBox 15" descr="{1A16H}:{1A16H}:{1A16H}:{1A16H}:{1A16H}:{1A16H}:{1A16H}:{1A16H}:{2A16H}:">
          <a:hlinkClick xmlns:r="http://schemas.openxmlformats.org/officeDocument/2006/relationships" r:id="rId5"/>
          <a:extLst>
            <a:ext uri="{FF2B5EF4-FFF2-40B4-BE49-F238E27FC236}">
              <a16:creationId xmlns:a16="http://schemas.microsoft.com/office/drawing/2014/main" id="{5919E9FE-C00D-466D-84A8-5E592C3FF3C5}"/>
            </a:ext>
          </a:extLst>
        </xdr:cNvPr>
        <xdr:cNvSpPr txBox="1">
          <a:spLocks noChangeAspect="1"/>
        </xdr:cNvSpPr>
      </xdr:nvSpPr>
      <xdr:spPr>
        <a:xfrm>
          <a:off x="10344043" y="2323042"/>
          <a:ext cx="12465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5</xdr:col>
      <xdr:colOff>212512</xdr:colOff>
      <xdr:row>4</xdr:row>
      <xdr:rowOff>3387</xdr:rowOff>
    </xdr:from>
    <xdr:to>
      <xdr:col>6</xdr:col>
      <xdr:colOff>575152</xdr:colOff>
      <xdr:row>4</xdr:row>
      <xdr:rowOff>579387</xdr:rowOff>
    </xdr:to>
    <xdr:sp macro="" textlink="">
      <xdr:nvSpPr>
        <xdr:cNvPr id="19" name="TextBox 16" descr="{1A17H}:{1A17H}:">
          <a:hlinkClick xmlns:r="http://schemas.openxmlformats.org/officeDocument/2006/relationships" r:id="rId6"/>
          <a:extLst>
            <a:ext uri="{FF2B5EF4-FFF2-40B4-BE49-F238E27FC236}">
              <a16:creationId xmlns:a16="http://schemas.microsoft.com/office/drawing/2014/main" id="{59AF9ED6-606D-4840-B9E9-A6C304621484}"/>
            </a:ext>
          </a:extLst>
        </xdr:cNvPr>
        <xdr:cNvSpPr txBox="1">
          <a:spLocks noChangeAspect="1"/>
        </xdr:cNvSpPr>
      </xdr:nvSpPr>
      <xdr:spPr>
        <a:xfrm>
          <a:off x="8943762" y="2321137"/>
          <a:ext cx="124529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8</xdr:col>
      <xdr:colOff>361313</xdr:colOff>
      <xdr:row>4</xdr:row>
      <xdr:rowOff>0</xdr:rowOff>
    </xdr:from>
    <xdr:to>
      <xdr:col>9</xdr:col>
      <xdr:colOff>729033</xdr:colOff>
      <xdr:row>4</xdr:row>
      <xdr:rowOff>576000</xdr:rowOff>
    </xdr:to>
    <xdr:sp macro="" textlink="">
      <xdr:nvSpPr>
        <xdr:cNvPr id="21" name="TextBox 17" descr="{1A14H}:{1A14H}:{1A14H}:{1A14H}:{1A14H}:{1A14H}:{1A14H}:{1A14H}:{2A14H}:">
          <a:hlinkClick xmlns:r="http://schemas.openxmlformats.org/officeDocument/2006/relationships" r:id="rId7"/>
          <a:extLst>
            <a:ext uri="{FF2B5EF4-FFF2-40B4-BE49-F238E27FC236}">
              <a16:creationId xmlns:a16="http://schemas.microsoft.com/office/drawing/2014/main" id="{C0F5F318-1CD4-4140-9A5D-AF34316E793F}"/>
            </a:ext>
          </a:extLst>
        </xdr:cNvPr>
        <xdr:cNvSpPr txBox="1">
          <a:spLocks noChangeAspect="1"/>
        </xdr:cNvSpPr>
      </xdr:nvSpPr>
      <xdr:spPr>
        <a:xfrm>
          <a:off x="11740513" y="2317750"/>
          <a:ext cx="125037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1</xdr:col>
      <xdr:colOff>95250</xdr:colOff>
      <xdr:row>3</xdr:row>
      <xdr:rowOff>47625</xdr:rowOff>
    </xdr:from>
    <xdr:to>
      <xdr:col>1</xdr:col>
      <xdr:colOff>1820426</xdr:colOff>
      <xdr:row>5</xdr:row>
      <xdr:rowOff>77255</xdr:rowOff>
    </xdr:to>
    <xdr:pic>
      <xdr:nvPicPr>
        <xdr:cNvPr id="15" name="Picture 14">
          <a:extLst>
            <a:ext uri="{FF2B5EF4-FFF2-40B4-BE49-F238E27FC236}">
              <a16:creationId xmlns:a16="http://schemas.microsoft.com/office/drawing/2014/main" id="{9B3348AC-E0DB-481B-B240-356F071F48D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9250" y="666750"/>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8257</xdr:colOff>
      <xdr:row>42</xdr:row>
      <xdr:rowOff>111124</xdr:rowOff>
    </xdr:from>
    <xdr:to>
      <xdr:col>2</xdr:col>
      <xdr:colOff>453571</xdr:colOff>
      <xdr:row>57</xdr:row>
      <xdr:rowOff>63500</xdr:rowOff>
    </xdr:to>
    <xdr:graphicFrame macro="">
      <xdr:nvGraphicFramePr>
        <xdr:cNvPr id="16" name="Chart 1">
          <a:extLst>
            <a:ext uri="{FF2B5EF4-FFF2-40B4-BE49-F238E27FC236}">
              <a16:creationId xmlns:a16="http://schemas.microsoft.com/office/drawing/2014/main" id="{4BA4351F-F1A5-4921-8978-DFD96C2C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63</xdr:row>
      <xdr:rowOff>0</xdr:rowOff>
    </xdr:from>
    <xdr:to>
      <xdr:col>1</xdr:col>
      <xdr:colOff>304800</xdr:colOff>
      <xdr:row>64</xdr:row>
      <xdr:rowOff>97368</xdr:rowOff>
    </xdr:to>
    <xdr:sp macro="" textlink="">
      <xdr:nvSpPr>
        <xdr:cNvPr id="3" name="AutoShape 1" descr="data:image/png;base64,iVBORw0KGgoAAAANSUhEUgAAArYAAAFzCAYAAADLzkp2AAAAAXNSR0IArs4c6QAAIABJREFUeF7svQeYFWWat/90psk55yA5KTmKSBDEQFQQIzq6q85+s7P73/Tfnd2d3Z2ddb+d3ZlRx4AKZlGCKJIkg0gOIhkkSM7QOXzX/WL1NgzI6a5zTp1ufnVdfXX3OW+83+o+dz31VFXcjh07NsXHx7fPzc2NM20iIAIiIAIiIAIiIAIiUMIIJCQk5Ofn5++O27VrV1716tUtJSUlLj8/v4RNQ8MVAREQAREQAREQARG4mQnExcVZZmZm/okTJyxu+/bt+Q0aNLDU1NSbmYnmLgIiIAIiIAIiIAIiUEIJpKen28GDB68UW4xXmwiIgAiIgAiIgAiIgAiUFAJkHEhsS8pqaZwiIAIiIAIiIAIiIALXJSCx1c4hAiIgAiIgAiIgAiJQKghIbEvFMmoSIiACIiACIiACIiACElvtAyIgAiIgAiIgAiIgAqWCgMS2VCyjJiECIiACIiACIiACIiCx1T4gAiIgAiIgAiIgAiJQKghIbEvFMmoSIiACIiACIiACIiACElvtAyIgAiIgAiIgAiIgAqWCgMS2VCyjJiECIiACIiACIiACIiCx1T4gAiIgAiIgAiIgAiJQKghIbEvFMmoSIiACIiACP0YgOzvbzp49azk5OVazZk1LSEgQMBEQgVJIQGJbChdVUxIBEYhdAhkZGbZhwwY7f/68de7c2UlWadjOnDljGzdudMLYs2dPS0pKiqlpnTx50pYtW2YI7v333+97fJcuXbJt27a5dezbt68lJyfH1Hw1GBG4WQlIbG/Wlde8Y55AVlaWffvtt3b48GEXZWLjDzYlJcXatGljdevWtcTExJifx40GePToUUOKatWqZVWqVLG4uLgbVbnu+6dPn7adO3fa8ePHrXz58tayZUurU6eOxcfHF7tNvxUvXrxo33//vRMf1ox1/fTTT+3EiRN29913W9OmTf128Uf1iUzCtVy5cq7PaEQnN2/ebIsWLbIOHTrY7bfffsU6njp1ynbs2OHG0bp1a6tYsWLBmHNzcx0fvurXr2/16tUreC8vL8/Ng7+BBg0aWO3atZ2YHjx40K0zLNmQaN5v1qyZpaamXsGDNti/vv76a1uxYoXbL+69915X1o+MZmZmuja/+uorGzZsmLVt2zbs66gGRUAEik5AYlt0ZqohAlEhwIfxlClT3Ac4H8ZILB/SFSpUsKFDh1q7du18fTBHZRI36ASpmT17thME5KBHjx7FkjAEZ+3atfbll1+6080IC//c+N6nTx/r1auXk7xwbPSFqLEeVatWveF4t2/fbtOnT7dq1aq5SCHi9dlnnxkRxOHDh1vjxo2LPSzkCplHGGnfE9h169bZrFmz7JZbbrH77rsvbHO/3kCJXsL+wIEDNmLECGvYsGFBUUR05cqV9sEHH7j9eMyYMda1a9eC9+FJJHX58uU2cOBAt17exv6xatUqW7JkiXuP/YMI6fz5823u3LlOkDnQow8i4UjxXXfd5eSajQPCb775xu1jcCpTpoz7G+J7v379rH///sU+6GH/2rdvnxsHwn3PPffccF8o9kKrogiIQMgEJLYho1JBEYguAeTpnXfesRo1atiAAQNcNNPbkCqikH6im9GdzbV74x/QkSNHXESNyGpxI7aI8cyZM10bCDJRSqRv06ZNduHCBevUqdMVkUA/cyeCOG3aNKtcubKTRmTtxzYitocOHXIChnghcp9//rmL2PoVWyKZCCxjGD16dEG0ErknAspBUDQitvv377d58+ZZpUqVnOAVjpqyHyO9RGxhwBqNGjWqoAw8kFqiqeznV4stEdGlS5faHXfcYd27d7dz587ZggULnESPHDnSSSVSS1oAksnfxNixY11kmMguBxFpaWmuLH2zXzAmDgKI8vr5G0KWGcuxY8ds/Pjx7uBCmwiIQLAEJLbB8lfvInBdAp7YkoM5aNCg635o8qG+d+9ed/qdD9YmTZoUyBbRKT50EY/09HQnY7yPgCDGfOAjCAgQH/CIANEvypAaUDjVAUEjQoWQISjeqWEvOkpdJIU+GAvlEAnK0dd3333nTisj6o0aNbKyZcu6ufMaIualIvAa40Z4GTd1GQ/1rnVKncjnRx995IQHqWrVqlWBrBDxoy3q8UVkkTYZH3Pj1Dfix3zY6BMRRrCRFsZGVJaoKoxYE/JjETUiwOTIUt+LutIuUoc88TPvsSasAZw8sUJsGTeyxhhhhaDBhfr8Y6ZvxkAdxsBGHV6nTdojMov0Uee2225zZb2xeKkIvMbcaZNoJ/NnHtTx1hAWrDt12J9YQ69/b1xEOa+10S4HEAgeZxGGDBlyhSwSMUVa6Yv9g/2AqC5ryuaJLVFdxLZ3794F3cAGsSWiC6tu3bq5dV64cKHbb5F51pAxUJYcXw5wSO8YN26cS2Eg7QNeyK7HlvJs7PNEdZkrfwvVq1d3ddgf4cYYGR99sZ78LdK2l8LAOjM3xJyxkCKkTQREIFgCEttg+at3Ebih2PIBy2lYT24KV+DDlogU8sAfMx/UnIZFhBFBTuMiHMgAcsMHMbKFWBDRQqg+/vhj9z5igPjwAU9fRCM7duzo8heRIWRs165drg/KIkPkUnLhDKeEGQd5lmxING1S99Zbb3XygBQjDNS98847ncQg2IwPMWKORFa9U9OcfkYyEVuEwku/uFpuidQxB4SOnNXCkW1PYBgTwkJUccuWLW4OCC/fudDJ44uwIlLeP0ZknvFy6pz+EeMvvvjC1q9f705nI+Pk8SJjzJdT5MgodRBFTnWTy0nuKbJINJn5wBJWRFrpA+68zlhYO7gwFsp4XJjDmjVr3OswRbAYC6LNWBBQxkLEkzEwFsowbtaBtZszZ447CIIha8LBBWPkizmzFqR08DprxTpSljUePHjwNaPTzBPxXL16dUFU1dtHqc979M04iMzTB+NnXrQdDrGlP8bPAQRiy3798MMPOwElor1nzx63b3Tp0uWPcnBhz77G3wr7DtLPOiPB7P/sJ+S6sy+yz7Pvska0zTqz7xIphjuctImACARLQGIbLH/1LgI3FFs+pIlKIS/8wZI32b59excxnDFjhhM1JAGhRXSRIT6QESZyOzn9TRQN0SVfl9PotEd0E7Ej3YFT5YgLAkd/n3zyiYtYcaqcft9//30X1SJ/ESHmg5+8RaJvXIhD5BJp4gPei9oRBaV/RAlhReqIehJBY5z0T9mrxRZRoG3yNJkX/ZNqgATSz9W5sggJfXOaGunwoq+FwSIlCA/zpwzjITKJ/CEtzJ08XKKfiBB9I0IINdFBmMKQPhBk+CCfHCAg9QgPbX/44YdOUpkbY2UsRIEZH9IEPwSWgwD6QrQYDyLpcUCakCRki36JVDJeNi+PGDHkwIAoOeOFq5dLy1iYE+0RcUQokTWPO+vgHdQgxoyPus2bN3fiTz36Y760BSP2D+bq5a4WZou8UodcYuaNXHsbbdMmAksqAPsW46VdTt3DMFxiS5+wpz8O9IjYMqfdu3e7ufOdqDHs+OJAwKvDGlOP9YAP+wbjJAJMlJi/Azb2b/bdCRMmuAMp/h5hTfucKeBvQZsIiECwBCS2wfJX7yJwQ7ElWkoE1Tvlj7RyEQ1CMHXqVPceH8ZIGNElImhsyBMfuggJIoxQEaVDGrdu3eokBNlFxviOYPGdD3VEFkmgLr9zqp82kC4vp5S2ETwkidcRMeQOSeQKcf65IHTIAZLEqXJE2osKUgeR4HcvMsmpXKKZiAlChmBRh0gzGwyuvsMBp7ARNGQQCbzWnSKQGqK6XrQaoWIjksfBAZFXRJZILF9EMBkbfTN+hIb5MzfkrHCOrXeFPzwYB/LE2D0B5zT2tcQW6WPdkC/6YU2YOzKKSBE59iLZrDkbqQdEbJFm1gvhZPyILafCvT6JYnsRW9jDk7GxVrRNBJd9Be68jpTBjrZhRRkElTX0TrUTlYbL1Rv7CfsaBzmc7vfu8kBdxst+wQET0UwkmHExPmSa8RTOsWUMxUlF8MbEAQyCCkvGwryYJ2Nk3ySqTMSagwzmiOByAEhEnRxgLu4jws6B2+LFi100nHFyAOadSWBdYM3YmSP7EGLLuvO6NhEQgWAJSGyD5a/eReCGYotscsrfO8VO9At5Q5i40hwxIrKJrHmn3hFBZJRT0ggbH9ZsvI+8EC1EWonmUg7how36QH55zbtqn2gfsoBwENX08guJFr799tvuAx1BQ4CQBkQKofD6Qg5oGxljKyy2yG5hsSUajahxSpk2+d0btwfq6ot9EFHEgvYRz2vlghLVRhoRboTai+oShUbsqYPAUA7ZIxrqRUmRMOSPsdA+XK4ntnBC7OjDGwfCdy2xvfquCJQjSkjKAgcdRGfDJbZeLi4HRNwNwGOI7NGnF51HQjmQ8vYZ1pD0BySPaPWPiS31kElvX0MOOSAgGkoEnP2YfYuIN/sU+wkRbMTTk2cvtcVba++uCKQzsA9dL8fWK89BB/sCfUycOLEgqsr79MPfBWkRHNyxHz/00EPuYID5IfRc1EaeMwLOARNrwFogsRzgkUvLGQJPbL2DI/rkb4k7PmgTAREIloDENlj+6l0Ebii217t4jA9vxJK0AiKEha/IJrpEhBJZQtgQTU8QkQ0iV4gtQnMjsSXaxWl8pALh84QNiSWy6+VxIh/XE1vv9L8ntogWr10ttowT0aIdxJYo6Y02BBvBR1SYa+FbTXl1iaaSFtGiRQsXqfMuXCPiyfyJunIaGZG8ntgSwURYwyG217orAhFDBMmLKpN+cSOxZe6sDRFbpMqb19URW9ohUgpvhNLbKEefXsoCBz0IKvsGguqJLcLL+l9LbL28YxiTbuBdQEU7RHKRTQ6+vNxopJH9kv0aQUR4EUj2S6LkyK63IZNIJyxYN8Z/rYvHCq8z60kEHrH1eHjvMx8itBxMEYknHYK/AU9sGQ/7D2NEttlPryW2sPYO3kjBYJ9l/2D/0yYCIhAsAYltsPzVuwjcUGyvd/EYQkEqAhfk8IFKRJFTscgK+YNEoBAVLkhCSJE3bgH13nvvuVPRiBwyeCOxpSz300VovYgWkS+ik3zwI3tE84hq+hVbcjiRDE4N0ybjZozMiWgfglT45v7AQ36IiBJNow7jIfJMSganiYn+UocoNcyYA6yQf15DYGBEtJA2biS2RBuJ8jIu2kLM2BCcokRsiYQyP/olvYLIJqe5eQ2BZCywIFLOa6xt4dQOIphevi8RfKKl3gWGSGbhVAQu3EPsuSAKeSO6SHuU4bQ9kWgOIhi/d9eCUMWWfYH1Qk5pBwFmrYhscrDDmhS+hZd3Sp99B4lFVtlviNRTj3kg2kRYvYgyUVVyZrlrgSe2SD1l+fvwIsHw4XX+HmgXieViSM5meHdE4GCGgwHmzwVmHBQUV2yJKLO/0C9zJBquTQREIFgCEttg+at3EfhRsX3rrbecvCCqnD7nDxbRJCWAiBEyRZ4rckGUCnEjcoswcEqbSBKn1xE95IALX4hiEf0ib5BoGlFXooRICWKEJCC/RCa92zIhKUTUkA3kApkkzYFxIGaIA2LiRVqJ2jFWxAmBIUpIPiMb7RCBI8pM7iW/Ez2jf9IJGBNtIbNE9bxbUZGjSfmrUw3oB9mkHfpCYj2xJdpMfipjRO6IlCI6tItgMQdSDrzbqTFeL9/XGy/iR+QR3owZYeZ3ot7wIr0BeeMAA7lHCCnnjZPIJae+GRM8vYvHGCuy5aVFIOBw8yLppJogYIyb9Sd9wLtLA/NhzMwPqWJ9EGzGQroBa+eNhbVm3SjD/GiHsogdkUmkntxWOFKH8XLQQ3Sb15Bt7wCJcldvtM1cEHPWj7X2LlbjQOqBBx644ulqtAlj9lsuwHrwwQcLcplZH8aErHrringyB+YGO8SWtUZGSYMh59u7Ny37NlxYO8qy7zMnNvZR1g427FOMk/2JvxnGjkQjz4yJMXDQw8GHF4VmnydyzYEQc2Kt6NcTeMrp6WP6hy4CwROQ2Aa/BhqBCFyTAB+uSAVRR++RuhREbImKEXXk9C4CRJ4pMkEkjg91JJcPdu959ggw7SECROYQJT7cESMibXzok0eI/BKFQlSQKMoisvRPpAsB9SKgiDFpCN7pXmQFaeB12uefC/0yPtr2UgQQVqKCiAH5jPxO25RhfIgSt5ri9Dlz9267hDAii9e6oT51EA/Kc6EUkol0MhZEhTYog2jRLt8ZN2NA4JAj2mW8jAWJZSxslEVumRPlYY58w5zoIFFkmCPMzAVelGOd2FgX6tMfPOmHMTJepI0UBMZLlJKINfVZO9aBgxr6gSvvI3z0jZh7Fy9xsEIZxs1cvAuivLHAwLutFtyRPdpAtBEx1hA+iD51kH3GgfyyhoguY6Scl/NceIf1LqBCsGHOBVjsa+wr7GNI/9UHI/TB+2yIOP2zj8Ga/Yh5ExFnzoy/8BPekEki0uyj3oWS7LeUZf6Fn8DmpT0gqKwBvJFZ5u3d35f2mB8cYUd9WHDGg32XAyPK0hf5uRy8efcM9h7QwH5Avi5/d9pEQASCJSCxDZa/eheB6xLgj5MPewTH23gNMUIYkBXvnrKU4z2EyHsqGXV4jfqeGHvvU8+7lyvv87PXnleH77zm3YUAMaQd7/6vhZ9+dq063muFH5DAmLw2vIcmXP27N25v7t58b/SkNforPMbCLDwZvnoO3hh4/3rj9erQnseocDteG4z7apa8RtnCr3vl+O49IMBjXZi3V7cwH8ZAe95YrlWGdfHmcvW6euMuvB95XK+37oydr8LzvHqn9e7hy0EP0V7OAHj7LeO5+mDEY0I73vv07+3zvM/m9Vn4ThhX79MeR4/J1WW9+9ASaUVoOSi81t8I5bzXC+8LP/aad39nZJiIrXcwo39rIiACwRGQ2AbHXj2LgAiIQKkg4KUjkB7ABWDkBMfSRtSc26sRUfVyov2Oj0gvKTWcVfEeHuLn8bx+x6P6IiAClwlIbLUniIAIiIAI+CaAPJJeQM4w6QXXup+w706K2QDi7UW6r74PcjGbLEjzIVrNhWPXe+RwcdtXPREQgeIRkNgWj5tqiYAIiIAIFCLgpTnwEqfkS3v00kub4PvNMF/t7CJQUghIbEvKSmmcIiACIiACIiACIiACP0pAYqsdRAREQAREQAREQAREoFQQkNiWimXUJERABERABERABERABCS22gdEQAREQAREQAREQARKBQGJbalYRk1CBERABERABERABERAYqt9QAREQAREQAREQAREoFQQkNiWimXUJERABERABERABERABCS22gdEQAREQAREQAREQARKBQGJbalYRk1CBERABERABERABERAYqt9QAREQAREQAREQAREoFQQkNiWimXUJERABERABERABERABCIutnSQnZ1t8fHxlpCQUPD8cO852yxBYmJiweu5ubnGl/daaX/euHZBERABERABERABERCB8BDwLbYZGRk2depUK1u2rD3wwANOXr0tMzPTFi5caGfOnDHKde3a1dq1a+feXrp0qR06dMgo06ZNG+vWrZudPHnSvvzySye2bEOGDLFq1ao5KdYmAiIgAiIgAiIgAiIgAj9GwLfYLlu2zNasWWMpKSn21FNPXRF9RVJPnz5tgwYNsiNHjthnn31mjz/+uO3bt8+2bt1qI0aMsIsXL9rHH39sQ4cOtVWrVlmnTp2sadOmTnx5b/To0ZaUlKRVFAEREAEREAEREAEREIEfJeBLbImwzpw501q3bm0bN260J598skBs8/Ly7JVXXrE+ffq4iGxOTo69/PLL1qtXL9u+fbs1adLEevTo4Qb33nvvWXp6uovePvzww1ahQgU7cOCAffjhh/bYY4+5qK1SErQni4AIiIAIiIAIiIAIRCxiO2PGDKtdu7bVrFnT5syZc0XElmjriy++aOPGjbMGDRo4MX399detYcOGtmPHDuvfv7+1bdvWpS7Qztq1a11bkyZNctHfU6dO2WuvvWYTJ060OnXqFCkdgZzeY8eOGdauTQREQAREQARuFgJ87nGNStWqVa1MmTI3y7Q1TxEoIFDsiC1R1/nz59uECRPs4MGDtmjRIhddrVixopPYS5cu2UsvvWRjx44tEFtEtVGjRrZz507r16+fE1vyZxHb9evXO7F94oknLDk52aUwvPrqq8USW6LD58+fl9hqRxcBERABEbjpCBAw4roXPku1icDNRqDYYrtu3TqXW0u0lpQEZJWc2d69e7soLBeA/e53v3OR2Y4dO7o7I/D7nXfeadQlFQG5pezkyZMdd6K05Okix7t373bCS3pDpUqVipSKwKRIhdAmAiIgAiIgAjcbAYJL3tfNNnfNVwSKLbbc5SArK8v98XAx2IIFC5yEcpT4+eefW8uWLe3o0aO2bds2Gzx4sMuZ3bNnj40fP96lIixZssTd9YDIKvm5w4YNs7lz57qoLZFcLkqrW7euk9/CtwPTkomACIiACIiACIiACIjAtQgUW2wLN0bEdteuXda9e3d3ARi5tffcc4/Vr1/fRWfPnj3r5LRz584uwkv0dtOmTS4PFjHu0KGDy6PltmCUJ5WA/CAivYiyLhzTzisCIiACIiACIiACInAjAmERW9IOkFHyebZs2eK+Ro0a5S4CQ3R5DzlNTU0tOD1CtNeL+JLgTq4tgyESTBoBIkx9Se2NllDvi4AIiIAIiIAIiIAIQCAsYlsY5eHDh92vpBFISrWTiYAIiIAIiIAIiIAIRItA2MXWi84SgZXYRmsZ1Y8IiIAIiIAIiIAIiEDYxVZIRUAEREAEREAEREAERCAIAhLbIKirTxEQAREQAREQAREQgbATkNiGHakaFAEREAEREAEREAERCIKAxDYI6upTBERABERABERABEQg7AQktmFHqgZFQAREQAREQAREQASCICCxDYK6+hQBERABERABERABEQg7AYlt2JGqQREQAREQAREQAREQgSAISGyDoK4+RUAEREAEREAEREAEwk5AYht2pGpQBERABERABERABEQgCAIS2yCoq08REAEREAEREAEREIGwE5DYhh2pGhQBERABERABERABEQiCgMQ2COrqUwREQAREQAREQAREIOwEJLZhR6oGRUAEREAEREAEREAEgiAgsQ2CuvoUAREQAREQAREQAREIOwGJbdiRqkEREAEREAEREAEREIEgCEhsg6CuPkVABERABERABERABMJOQGIbdqRqUAREQAREQAREQAREIAgCEtsgqKtPERABERABERABERCBsBOQ2IYdqRoUAREQAREQAREQAREIgoDENgjq6lMEREAEREAEREAERCDsBCS2YUeqBkVABERABERABERABIIgILENgrr6FAEREAEREAEREAERCDsBiW3YkapBERABERABERABERCBIAhIbIOgrj5FQAREQAREQAREQATCTkBiG3akalAEREAEREAEREAERCAIAsUW25ycHFuzZo0dO3bMMjMzrVWrVta+fXuLj48vmMf+/ftt5cqVVq5cOcvNzbWWLVta69atXZnNmzfbnj173OvUa9GihaWlpdmyZcssPT3dypYta3369HF14+LigmCjPkVABERABERABERABEoQgWKL7fnz523fvn1Wu3ZtO3z4sM2bN8+efPJJq1q1aoGIrl692jZu3GgjRoxwSMqXL28VKlSwnTt3Gu/179/faGf58uWuDK/VrFnTmjdv7gSXsnfeeaclJSWVIKQaqgiIgAiIgAiIgAiIQBAEii22RGyzs7OtTJkyduDAAXvnnXds0qRJVqNGjQKxXbFihe3atcseeughS0hIKJjftGnTrEqVKk5s8/LyXF2k98SJEzZ27FirXr26bd++3ebOnWuPPvqoVapUSVHbIPYO9SkCIiACIiACIiACJYhAscWWOX7zzTe2d+9eO378uIu0DhkyxEVXvdSB9evXu0humzZt3Gs9e/a0ypUr28svv2x9+/a1du3aOeH95JNPbOvWrVatWjV74oknLCUlxU6ePGmvv/66PfLII1arVq0rUhxuxJdJkeKgTQREQAREQARuNgJ83pLypzS+m23lNV8I+BLbM2fO2KVLl5yELlmyxIYPH27NmjUr+GO6ePGii8ImJyfbtm3bXGR3zJgx9uabb9odd9zhhJc/vpkzZ9rXX39tdevWdVFfyp8+fdpeffVVmzhxotWpU6dIYksk+ciRI25y2kRABERABETgZiKQmJjo0gJTU1NvpmlrriLgCPgSW9II2BDJKVOmWP369V3U1ruAjMY9uTx69KgT1aefftpmzZplbdu2te7du7uI7dSpU+3s2bNGegN5ulwwhgS///77TnQL5+2Gsm5Ea7kQTWIbCi2VEQEREAERKE0E+AwmTRDB1SYCNxuBYostF4wRVW3SpImTUiR04MCB1rFjRxd9JcqakZHhcmdJP1i3bp1t2bLFHn/8cXc3hW+//dZGjhxpFy5csDlz5rh828WLF1uXLl2c9C5cuNDl3xIFJoJblFMqhYX6ZltQzVcEREAEREAE+MwsyuemiIlAaSFQbLElDYG7GbARaUVkO3To4I4QyaEdNGiQi8aSO0veLZLaqVMna9CggYumUpfbevE6d0HgdmHfffedbdq0yeXYUrdbt24u77bwLcRKC3jNQwREQAREQAREQAREILwEii22nO5Hbr2LtCpWrOhOfXBvWiKv48aNc5LL7bzY+JnIrZfQzuuILRuvE5VFkGkT2UVuvbsh6KgzvIuu1kRABERABERABESgNBIottheD8bu3bstKyvLRWB1KqQ07jKakwiIgAiIgAiIgAjEJoGwiy1RWNIICt/2KzanrlGJgAiIgAiIgAiIgAiUJgJhF9vSBEdzEQEREAEREAEREAERKDkEJLYlZ600UhEQAREQAREQAREQgR8hILHV7iECIiACIiACIiACIlAqCEhsS8UyahIiIAIlhUB+Xp7lZaZbbnZWbAw5Ls4SklIsIaWMWVxcbIwM0ApgAAAgAElEQVRJoxABERCBYhKQ2BYTnKqJgAiIQHEIZJ49bd/NnGJHl31ucfEJxWkifHXy8y0+OcXqDRppjUZMsLgEPakqfHDVkgiIQBAEJLZBUFefIiACNy2BjBNHbNtL/2z7P3nD4hKCF9uElFRr/tBz1uonf2vxegTrTbtfauIiUFoISGxLy0pqHiIgAiWCgBPbF//Z9n3yusUHHCHlA4AUhBYTf1rqxJZUj/M7t9jJ9SvMgs6wyMu35MpVrXqXflaubqMSsZ9qkCJQUglIbEvqymncIiACJZJAxomjtu2lf7J9H08OPEJKvi8R2xYTny91YpuddsG+m/m2bf/DvwYutvm5+VahSRtr86d/YzW73V4i91sNWgRKCgGJbUlZKY1TBESgVBCQ2EZnGbMvXrC9016xrf/1N2Zx8dHp9Dq95OfmWsVm7azDX/zKavceHOhY1LkIlHYCEtvSvsKanwiIQEwRkNhGZzmyL12wfdNes63//bcWF7DY5uXkWMVmbazDz//davUaFB0A6kUEblICEtubdOE1bREQgWAISGyjw11iGx3O6kUEYo2AxDbWVkTjEQERKNUEJLbRWV6JbXQ4qxcRiDUCEttYWxGNRwREoFQTkNhGZ3klttHhrF5EINYISGxjbUU0HhEQgVJNQGIbneWV2EaHs3oRgVgjILGNtRXReERABEo1AYltdJZXYhsdzupFBGKNgMQ21lZE4xEBESjVBCS20VleiW10OKsXEYg1AhLbWFsRjUcEAiRwasNKO/bVQsu+cNbi4oN73CsPDkgsW87qDrjHqrS9LUAi4e9aYht+ptdqUWIbHc7qRQRijYDENtZWROMRgQAJ7Ptksu16878t/dghi0sM7qb2+bl5lly5mrX76S+twV1jAyQS/q4ltuFnKrGNDlP1IgIlgYDEtiSsksYoAlEisOeDP9iO135t6UcPWlxigBFbxLZKNev4Fy9Yw7vHR2n20elGYhsdzorYRoezehGBWCMgsY21FdF4RCBAAns/fMWJbdqxQxafmBjYSPJycy2lSjXr8PNfW8PhEttILQQpHwkpqdZi4vPW6id/G+iah3uOEttwE1V7IlAyCEhsS8Y6aZQiEBUCEtvIY1bENvKM6UFiGx3O6kUEYo2AxDbWVkTjEYEACUhsIw9fYht5xp7Y7p/2qm39n7+1uLjg8sUZS15ujlVs2tba//zfrVbPQdEBoF5E4CYlILG9SRde0xaBaxGQ2EZ+v5DYRp4xPWRdvGBb337DVv3bL8wCFtv83Byrektr6/P3v7SG/QdGB4B6EYGblIDE9iZdeE1bBCS2wewDGSeO2Lcv/ZPt/2SyxSUEl8fM7PPzL+fYNifH9qm/K1U5thkXLtia16ba3P//l4GLLRHbWm1b2rB/+4W1uHNAMDueehWBm4SAxPYmWWhNUwRCIaCIbSiU/JVJP3HENv/2l7b7ozcCF0l3v+Ayqdbqkees3Z/8TeDj8Uf2ytoZ5y/aV3+YYp//1S8tLi4unE0Xua28vFyr3bGl3f2rX1jLIRLbIgNUBREoAgFfYpudnW2ZmZkWHx9vZcqUcf88rv4HQpmsrKwryjC+3Nxcy8jIcOUL1+W1nJwcS05OtqSkpMD/IRWBpYqKQIknILGN/BJeOHrMlvzrv9u6yVMsIS7giK3lWWJqqvV49mnr99d/YQlJwY4nnPQz0y/auvkf2IJ3Xgj8cyQvP9dqNGxhgx/6K2vesU84p6m2REAEriJQbLFFQNesWWPp6el24cIFq169uvXp08cJrCe3lFm5cqUTW8rdcsst1rp1a8vLy7PVq1fb+fPnndw2aNDAOnfubCdOnLB169a5NqjTs2dP1y6/axMBEYg8AYlt5BlfOHncFr7yG1s7432LD/DpbsyUD4CkMinW68EnbMCk5y0hwFu8hZt8VvYl23xwhi3b8XuLs4Ajtvm5Vq18U+vf+nlrXKNHuKeq9kRABAoRKLbYpqWl2YEDByw1NdVOnjxpCxYssCeeeMKqVatWILZI7ZEjR5y0nj592tauXWsPPPCAHTp0yLZs2WLdunVzwrtixQq74447bOPGjVa/fn2rXbu2bdq0ybUzbNgwF7nVJgIiEHkCEtvIM76YftJWbnnFNu+ZERNim5iQYl1aPWg9206y+PjSE7HNyr1kW47PshWHXooNsU1tYn0bPmuNKnWP/E6mHkTgJiZQbLEllYCoamJiou3cudPmzp1rjz76qFWpUsUJKe9PnjzZunTpYh07dnQpC6+88or179/fduzYYbVq1bK+ffu6iME777zj6hDBHT9+vGtj9+7d9umnn17RZlHWiXa1iYAIFI3Avo9etR2v/9rSjsbGAxra84CGYQ8WbRIxXjot+5R9dfh123riU4uPC+7pbi5ia/mWGJ9inWuNtW51Hwt8POFcuuzcNNtybKatOPRy7Ihto2etYaVu4ZzmddsKOq84KpNUJyJwDQLFFlvaQlCJ2hKVJXJ7zz33uNxY/qAuXbpkL774oo0ZM8YaNWrkun7ttdesSZMmtn37die17dq1s4SEBJs+fbqL1taoUcOefPJJ18apU6dc+YcffthFcIuSjkCOLlFkya32eREInQBX6B+dPdUOvftbyzp5JNAr9vPzci2xYlVr/JO/sxoD7gt9EjFeklPiGblnbcvZ923vxQWBiyT/IxPikuyWindb20pjLC5g0Q7f8sVZbl667b44zzaffScmxLZSUgPrVPVRq12ms+VbbvimelVLrCkBp0qVKllKSkrE+lHDIhCrBHyJLfJJlBWJXb58ufXr189atWrlJJTXXnrpJSe2DRs2dLKLqPIzEV7KIraUnTFjhsutRWAnTZrkxJbUhVdffdUmTpxoderUKbLYnjt3TmIbq3tdMcYVl5hocS4fMdhcOW/oiBf3prRSdGYgPjnFDs94ww5M/Y1lnPje4gO8FVV+bq4lVapqzf7kF1bzzpGlhjMR2vSc07bx1Du2+/y8GBHbZGtd5R5rX3WcxVuii+KW9I0DiJz8DNtxbo5tPDUlNsQ2uaF1qTHJ6pW9zXLzsyOKmIBRuXLl3GepNhG42QgUW2wLR0NJO0BaicwOGTLESShR09///vcu9aBDhw4Fvw8YMMA2bNjgIrdEbSn75ptvutQFZJSIbYUKFWzPnj1OeMnbrVy5cpGuamVstKet9BA4v/dbS/v+wGWZDPjWPUhtubqNrXzD5pZQJrX0QI6Pt/0fvWo7X/8PSz8WG6kIbX/2K2tw1wOlh7HFGakIqw9Ptm0nZsdGjm18snWsNca61n00cNEO50Jn56bb1hMzbdXhV2JCbKuWaWy9G/ypy7HNt7xwTvWabSG3SkeIOGZ1EIMEii22hw8ftv3791vdunXdXRGWLFliAwcOdBHbxYsXO3Hdu3evHTx40Hr37m3Hjh1zkdpRo0a57+vXr3dRWyK7XCjGz8uWLXN3SGjatKmL4FasWNFdVKbbfsXgnhPlIe2Y/IId+mK65WZcMIsPNmqbl5VnDYaPs6ZjHrfUmnWjTCKy3eniscjypfVLWafsq0Ov29Zjs2JEbFOsc52x1r3eY6Xv4rFjs2zFwRi6eKzRs9aosi4ei/xfmXq4mQkUW2yJrpIXy1Eh96oln4dbeXGE+Ic//MHdzYCcWaKzXhlkt3HjxsYdFahLVJfIar169axZs2bubglEar3TJ23btrWqVavqqPNm3kN/mPvmF/7S9n70uuWkXbC4gG//lpuZZc3HP2MtJ/2llat7OX+8tGwS28ivpMQ28ozpwd0VQWIbHdjqRQRiiECxxZZ70Z49e9ZJLTJLugCRVS4M47Ze999/v8vxuXjxohNZ5Ja7HXj3uSVSy3v8zuu8z2DOnDnjhJeL0UhJ0KmUGNpbAhzKlv/717bv49csJ+3iD7m2wQ0mNyPDmj34tLV8/C+sbCkU252v/9qlIgT5uFfSPZKrVLP2f/5razh8fHCLHYGeJbYRgHqNJiW20eGsXkQg1ggUW2yvNxHukoDsEp0typ0MYg2MxhNbBCS20VmPzW+8bmt+83/twuHDFpcY3K2ouHgstVp16/fP/2Ktx4yLzuSj1IvENjqgJbbR4axeRCDWCIRdbL3H5ypxPdaWumSPR2IbnfVbO+ddW/Hxy3b+5JFA74qQl5drZStWsUGP/Y11uP3e6Ew+Sr1IbKMDWmIbHc7qRQRijUDYxTbWJqjxlA4CEtvorOOmfZ/Y6l1v2YX0Y4FeIZ+fn2epyZWtf7ufWpsGQ6Mz+Sj1IrGNDmiJbXQ4qxcRiDUCEttYWxGN55oEJLbR2TE2H59ua49MtQtZxy3eAkxFsDxLTaxkfRs8Z62qD4nO5KPUi8Q2OqAlttHhrF5EINYISGxjbUU0HoltgPvA5mPTbc3hqXYRsQ3wKVR5+bmWmljZ+jV6zlrVkNhGapdwT6nikbq63VekELt22Z+rpTaxvrrdV0Q5q3ERgIDEVvtBiSCgiG10lkliG3nOithGnjE9KGIbHc7qRQRijYDENtZWRONRxDbAfUBiG3n4EtvIM5bYRoexehGBWCQgsY3FVdGY/oiAIrbR2SkktpHnLLGNPGOJbXQYqxcRiEUCElufq5KblWnpxw9bfm6eWbBPejXLy7OUqjUsqXzFwB9i4BOrxDbcAENsT2IbIigfxSS2PuAVoapSEYoAS0VFoBQRkNj6XMxL339nW174a8tOO+ezJf/V87LyrNm4SVa731BLTC3nv8EYakER2+gshsQ28pwltpFnrIhtdBirFxGIRQISW5+rcn73Nlvy+CDLOncq8IhtbnqWdfqrF6zJmCcsqXwlnzOLreoxJbaZGdbsgdL5SF2JbeT3e4lt5BlLbKPDWL2IQCwSkNj6XJXze761pZMGW9a50xYXF2wuQk56mnX8//7TmoxCbCv6nFlsVd/4wl/b7g9ft5y0SxYXHx/o4HIzM6zF+KetzaS/sHL1GgY6lnB3LrENN9E/bk9iG3nGEtvoMFYvIhCLBCS2PldFYusTYIjVv/zFP9iGt96yrEtpMSG2tz0xyXr+9KdWqUGDEGdQMopJbCO/ThLbyDOW2EaHsXoRgVgkILH1uSoSW58AQ6y+cPZ/2oavPrKsrDSLiws2YpuTk2ldej1oPQdMsspV64Y4g5JRTGIb+XWS2EaescQ2OozViwjEIgGJrc9Vkdj6BBhi9aV7f2dbj8607Nz04FM+8rKsY51R1rXBw1axTO0QZ1AyiklsI79OEtvIM5bYRoexehGBWCQgsfW5KhJbnwBDrL7swO9ty/GZluPENuCIbV6mdaw1yrrUnWgVUyS2IS5hkYrpkbpFwlXswnqkbrHRFamiHqlbJFwqLAK+CEhsfeEzk9j6BBhi9WXfxZDY5mZax9qjrEs9iW2Iy1fkYhLbIiMrVgWJbbGwFbmSxLbIyFRBBIpNQGJbbHSXK0psfQIMsbrENkRQPospFcEnwBCqKxUhBEhhKKIHNIQBYhGaQCays7MtMzPT1YqPj7e8vDyXOlamTBlLTEwsQms8byjPsrKy3BdtpKSkWHJy8jXboM9Dhw65ck2bNi0oQ90jR45YQkKC1a9fv0j9q3DJJSCx9bl2ElufAEOsLrENEZTPYhJbnwBDqC6xDQFSGIpIbMMA8Ycm8rIyLe3oQUs7cuCKVDBuvVimZl0r37C55eTk2IkTJ2zHjh2WlpZm586ds2rVqlmlSpXslltusSpVqoQ8IMTk7Nmz9tVXX7k6SUlJTk7bt29v1atX/6N26O/bb791Mt25c+eC9y9cuGBff/21E+K+ffuG3L8KlmwCEluf64fYLn+SBzScNgv4Pra5GenW4S//0xqPLH33sZXY+txRQ6wusQ0RlI9iElsf8IpQVWJbBFg3KJp55qQd+Ox9+27muxaf/MP92vPMElLKW90777YWDz3nIqwXL160Y8eOuejphg0bnEzWrFnTySjRVGSXyG3lypVdjwhpuXLl3HsZGRlOTFNTUw0x+f777+2zzz6zdu3auTI7d+50cnzHHXe4srSF7HrCjFSz1alTx0n26dOnXbnNmze7iPGgQYPCB0QtxTQBia3P5Tm9c7vNHnOXZZ49E7jY5qSnW69//HdrPeExS65Quh7QILH1uaOGWF1iGyIoH8Uktj7gFaGqxLYIsG5QNP3EEdv55n/ZjtdesIQySa50fl6+JaZWsKZjn7AOP/91QQtI5Z49e2zp0qV27733Wo0aNZzw7t6928koaQPIbqNGjZz88n7dunXdz61bt3YpA57Yzp8/3wYPHmwVKlSwVatWOWm+//77XVtEdGmL+i1btrRvvvnGCTIivG3bNjt+/LgTX8ZCxHjgwIHhA6KWYpqAxNbn8pzYs8umPDXG0s+ftTgL9slj2ZnpNuTn/2idR463MuUr+JxZbFWX2EZnPSS2kecssY08Y3qQ2IaPcwZiO+U3tnMyYpv6g9jmWmLZ8tZk1CRr/7N/u6bY3nPPPU5iiZwSUc3NzbXDhw/bvn37bMiQIS4KS+oCYpuenu7kk9QFxIRys2fPtjZt2ljZsmWdoNarV8+6dOnipJW2yJ/dtWuXa4uUA+rddttttmTJEuvQoYMb08qVK61Zs2Z25513hg+IWoppAhJbn8tz8sxee2/2Tywj83zQmQiWnZNhA3v+3Dq2ut9Sksv7nFlsVZfYRmc9JLaR5yyxjTxjiW14GYdDbL/77jsXcT116pRLM3jwwQfdhWEzZ850aQNEd9u2bXtZmn8Q2xkzZljjxo1dri55ss2bN3dpBfv377ejR4+6egcPHnRR3E2bNjnZRWJXr15tEyZMcBHdxYsXOzFWKkJ494lYbk1i63N1TqXvs493PGcZORcCjtea5eRlWr+GP7V21e+xlMRyPmcWW9UlttFZD4lt5DlLbCPPWGIbXsYuFeENLxXh8t0NXCpC2YrWdOzj1uHn/3HdiC1SitSuXbvWWrRo4dIRiLKOHDnSRXKJynKRV79+/ax79+4FYov8zpkzx3r06OEiteTekp+LyCKupBecP3/etm/fbsOHDy8QW+SXi87Gjx/vxFliG959oSS0JrH1uUpObLc9ZxnZRGwDTkXIzbD+jX9q7WreK7H1ua4/Vj1H97GNIN3LTes+thFHXCAQifEp1rnOWOte7zGLjy/aLZmiM8ri9aJUhOJxu1atzDMnbP+Mqbb/kzctIfmHHNv8fEsoU9bqDx5ptzz6syvElhzYRYsWuUgqYot8Llu2zHr37u1SErz0AVIRSEGoWrWq7d271+666y6rXbt2QcR27ty5Lse2QYMGrn1uJ0bdhQsXOhEm+svdEEaMGGEbN2509UhVIDeXfF1EGAlGqBWxDd/+EOstSWx9rpDE1ifAEKsrYhsiKJ/FFLH1CTCE6orYhgApDEUktmGA+EMTuVmZdunQPrt0aK/FxSf88Gq+xSUkWmrt+laxSauCzrg7AjmwSGunTp2sfPnyLmWAi7u46wEXdFGGi8eI5DZs2NCV2bJli3uN1APvdl9cBIagIr7ugDcvz86cOePK0g5fpB+QwkAkl+ASEkveLn0S5eViNvJ8ucBM281BwLfYsqOxsUNdK2JJB3x5W+Fy16rrlffaCjoKeqPdQGJ7I0LheV9iGx6ON2pFYnsjQv7fl9j6ZxhKCxLbUCiFvwyf4cgkaQbktnryya29+PIe1sDrpApwKy82Ird83vM7bSCstHH1wx14vXBb3OOW/FvaYkNm+dm7tRhjYKMdbTcHgWKLLacEtm7d6nJj2Ik4SuLIq7CIclUj95DjVh1ILLfx4GiMMpya4KiOPwBea9KkiV26dMmV5zV2+o4dO7ojuViWW4ltdP5QJLbR4SyxjTxniW3kGdODxDY6nNWLCMQagWKLLfelQ2wRT04BcIUiydocOXkiyu031qxZY/3793fz5n5znBLgikbe4xSDd387bsXB6QVyYihH3kytWrWsT58+RX4UXzQhS2yjQ1tiGx3OEtvIc5bYRp6xxDY6jNWLCMQigWKLLVFaTgdwzzmeMvLmm2/a888/bxUrViwQ2+XLl7sbKT/00ENXyCm38ECASQon8jt16lQnsbTDlZL8jORyg+dHHnnERXxjNWorsY3Obi2xjQ5niW3kOUtsI89YYhsdxupFBGKRQLHFtvBkSB/48ssv7amnnnL5LZ6Erlu3zpBbbpjsJXjz+LuXX37ZevXq5W6gTMrBtGnTXLI3kvzEE0+4XBiunJw8ebITW0SXpPNQNy8/p3Bub6h1i1IuPi7BTqXvtek7fmqZ3O4rBu6K0Lfhc9auxn2WlFDmitzmoswr1srCecXBF23riZmWk5dxxbPKgxgrt1VrX/N+61LnYSufXNPy8y/nmZf0Dc5bT8ywtUem2sWsE8bvQW2X74pQyXo3eNZuqcqjMP83Tz+oMYWj37i4eEvLPmWrD0+2bSdnB8qY+fA/krsidKw12rrWecTi4xItvxSw5n9xdm66+5+x6vArgT88h/25apnG1qfBs9awUjd3149Ibsyfz8yifG5GcjxqWwSiScC32HK7jenTp7t7ypE2UPjiMN7jCSPILukH5NByO4833njDBgwY4K5k5A+PCC73uOMZz5MmTXLRXK5ofPXVV23ixInu9aL8gZKje/LkyYiLXbwl2tns/bbo2D9YVu7FwMUW4epc9TFrUWGYxcdxS5bSIQPMZePpN2z3hXmWmx+82ObmZVnzCkOtbeWxlppQ1fKttIhtou2+8IVtOzvN0nJPBSpd+fm5lhJf0TpWedQale8bzf+JEe0rzuItI/eMbTn7vu29uCBQxp7YJsQl2y0Vh1ubSmMCH0/44Me5g+DdF+falrPvxITYVkpqYJ2qPGZ1yna2vPyc8E31qpbcwUpiogsUpaSkRKwfNSwCsUrAl9hyc+QFCxY4oeNReD+WMsBtPUhXeOaZZ5zI8jxnbsZMxPbtt992IktU98knn3RXRZK3+/7779vjjz/u7oNXlGgo7XBFJJMrSr2iLlK8JdiZzP0279BfW2ZMiG2GdanxlLWqMswS4krPPzQih2uPv247z82JkYhtlrWsPNw6VBtnZROrl5oDCKKJO89+bltOfWiXck4GKjlEtMokVLLbajxhTSveXtQ/zZgtz2O303PO2MZTb9uuc/MCZVxYbFtXudc6VHsg8PGEb+EQ23TbcW6ObTj5VkyIbeXkhtal5iSrV+62iEZs+dzjc5XPUe4YoE0EbjYCxRZbbsPx+eefu5SBO+64w8mn94fEo+1IH+BxdvxhcYEZF4OtX7/eHn74YXfhGOI6dOhQd4uPefPmuXQFbqSM7DZt2tT9zB0XuPEyqQlFFVTvVmKRXFDGdCptn33y7fOWkRMbD2jo1+h5a1/rXkuKv3yLk9KwwXn5gd/blmOz3IcVAhbkRmS8Q62R1rXuRKuQXLtUnLqFJ5y3HJtha76fEiOpCJWtb8NnrWX1wUEud1j7RmwvZZ+yrw69bt8c/9TiC+4JGtZuQm7MS0XoVJsHNDxqcQGmn4Q86JAKxll2XpptOTbTVh56OSbEtmpqE7c/N6rcLeJnE72/56J+boaEVoVEIMYJFFtsibB+8skn7mIxHneHSJKOwI2UX3vtNZdqQONcEEYqwtmzZ52wtmrVyt1geeXKlU6EuQiNUybc2os8W8rTJlLLa7RdlDSEaPPWxWPRIa6Lx6LDWRePRZ7zpayTtvrwa/bNiVmBR0jJpyXHtlOtcdat7uN68liElp8zENUQ20aI7eXHxmoTARGIDIFiiy2RVp7lXPgCLW7lhbTyGLzRo0e7XNkjR464kRN1RVK9HFxyYJFjpJXXeZ/cWMSWOyWQ1lDUi8Yig+jHW5XYRoe6xDY6nCW2ked8IeOULd41xdYd+DwmxDYpPtl6Nhll/Vo8ZAml6JG66ZnpNn/DInt30YcW7MPOzXLz8qxBjXr28MDx1rFZ+8jvZOpBBG5iAsUW2+sx4znO3JuWaGssR1rDteYS23CR/PF2JLbR4SyxjTznk+fO2eTZn9us5SstISHYtBo+AFKSkm3cwAH26LChlpgQ3J0wwk3+YlqmvfP5WvvV5HmBpyLk5ubZLY1r2t89OdT6d2ke7qmqPREQgUIEwi62SC2J68XJiy2JKyOxjc6qSWyjw1liG3nOx05dsF+/scTenr3BEopwG8NIjIwPgDIpifb0mB7254/0tcTE0iW2U2ats1++stDiA74VY05unrVsUsN+8cxgG9CtWSSWUm2KgAj8QCDsYnuzkZXYRmfFJbbR4SyxjTxnxPaFNxfb25+tDzxCmveD2P5kdA/72cR+pU9sP11n//JqjIht48tie3tXiW3k/8rUw81MQGLrc/Ultj4BhlhdYhsiKJ/FJLY+AYZQXWIbAqQwFCEVYYrENgwkLz/IIy831/Jzcu3KhOU4i0uIt4TERNcPt9rk2hnuW8/GXZG4hqZGjRphGUdxG/Ee2sTZ5BvdKcLNNS/PpVLeqGxxx1MS6nkcvId9lIQxe2OU2PpcLYmtT4AhVpfYhgjKZzGJrU+AIVSX2IYAKQxFJLZhgPhDExnnL9i+5V/ZniUrLf4HiTXul5ucbA273Wqth93pSnKLT27tuWHDBmvdurW7uxG3Bu3du7e7Y1IQG5JDiuT27dutRYsWVrly5esOg7JpaWm2bds2a9asWWBjDoLT1X1yMf+WLVscg0aNGsXCkEIeg8Q2ZFTXLiix9QkwxOoS2xBB+SzmxPb7qXYx83igV+y7R+omVbZ+DZ+zVjWG+JxVbFWX2EZnPSS24eN8/uhxW/4/r9iS/3rRklLKuIaJaiaXL2vdHptgw/7lb91r3C2J+9jv3r3b7rvvPndXpCVLlli3bt2sefPmtnfvXie73PWocePG7i5K1OFWoQgwd1oi6osgEymkLLcL5T753DOf12inbNmyxgOiuFgdAeN9Xuc17qxEZJZbjPJ6gwYNbPPmzbZo0SLr3LmztbkwQVsAACAASURBVGnTxj3N9OjRo64sUWUkFuGlX2SOB0916NDBPUiqdu3axgOmjh8/7p7oRgS6fv36BXCRKG5bytyYDz8zZubkjYd63DWKurCpUqWKa5e5MwfEkafEId+8xi1POTCACbdBZYzwbtKkiR07dsz9zEOo4NGyZUs3buZCP/TJHaWoA3/6QugZJ3Mmmg4f2mJMjJcxUZ5oO99hRD/c0pUyPGeA+VCvJGwSW5+rJLH1CTDE6hLbEEH5LLb56HT7+vBUu5AVrNjm5+dZalIl69foOWstsfW5qtevrhzbiKG9omF38VgJzrE9f+SYLf3NS7b4hd9aYkqqm1t+7mWx7T5pot397/9QILaI4Z49e+zee+91srVs2TL34CVE7sCBA07CEKyGDRs6mSM6evfddzuhoyz3tac+EsjPRIBJZeB36iOl7du3d1FhIrFIINJ76623uluF8sAnpBRBPnz4sPXp08dJ6fz5861r165OGOl36dKlVr16dfcAKU+AkTzGwy1Lac+TRsQYQUaiuVVpr169XF02XkN8165d62Rx586dTiLpi7Ezb9IakEzuFsXcEFOe1gqfhQsXuvnz0CrEHinlZ8pyAPDOO+84aWcscGAeCCYyjpDCAwZffvmlGxdiiwzDgFuu8vOgQYPcBf0cZHgyS7khQ4Y4sX3vvffc/Oib9eMAgEjtRx995MbP+iHfEtvo/L8IvBeJbXSWQGIbHc7z1i+0T1Z+aqfOn7aEAJ+KxT/+imUr2MN3Pmj92vWOzuSj1IsittEBrYht+Dgjtst+87IteuG3llTmstjmFRbbX/39FRHbVatWuSgfsopEIkpEF4kIIqOIItLWqVMnF0nt0qWLK8eDm5BWpLN///4uMjpnzhwnn4jgunXrXCSxb9++7smnRBGRUqQSMaM8Yst99JEwBJWoa926de3TTz91gkc5RHjmzJlORGmDsRDZREh5j7I8URWRXLx4sZsbEkgEmTap16NHD/c6oo5kI7T0y9wRd/pEgu+55x4njwgp80DQefrqqFGjnHTu27fPBg8e7KKjvMeDrHifB1gR6X7zzTftrrvucgxh98EHHzjJ7Nevn61Zs8aJMg++Qlqfeuopu3TpkqvDgQXl3n//fccZsUV+eeIr80CoH3nkERf9fuWVV9x827Zta1988UXBfKdNm+Yi66SSlKRNEVufqyWx9QkwxOoS2xBB+Sw2dfYa+937S+37E+ctMcB7rHJD+6qVytnfPzXERg7s6HNWsVVdYhud9ZDYho9zUcUWAUWGkFXvAUxENZE4XiPySpTx9ttvtxUrVri8ViQScUNEkdZhw4a5iO3y5ctdWSKgRBM55Y/wIaZEJTntj6gRbeRnxPLBBx90Uo3IebI4a9YsJ5DIL6f4t27d6qKoHEQjb8hfYbFFpJFdxkJ0mfnQD20SCUU2PbHduHGj6xfZRWaphyAzHoTYi0aTHkG7yDoyT1oA40aUJ0+e7KLJ1CXNgLkj4R9++KGNGzfOiTLS+vHHH7toLukCpC4gtwgpzJ955hmXgoHMkgpCesWMGTPc/Jgnwsw8EG3GhxwzF0R45MiRLprLwQURboQcsWVsRIJL0iax9blaElufAEOsLrENEZTPYm/NXGv//c7y4MU2N9+qVi5r//gng2z0oA4+ZxVb1SW20VkPiW34OHupCERsE5Mv59jmuxzbctbjqlQEorEI7JgxYwpOXSNbCCpCiYwSYSVSiLwiZ0QzEbmePXu678jY8OHDneSRnoDYIrNe20RsP/vsMxfdRf6ImhINJccVUZ4wYYKTSaKSiCyn7RFhRJqIKCLNqXjSCBBChHH8+PEuqoyYUpYUBuoSCSWtAZEl4sxYSQtAtAuLLZFdJBqZJY0BkSdye//997v2qYfEclofeaQfNqLI5MYSiWVsXm4tEVYEDUlF1BFbxB/ZRMKRWVIdkFUOBhDcZ5991jEgtYB+4Td9+nQnp0SAmQtcObigLYSXNXnrrbdcedIO4EdUHDEmisyYieaWpE1i63O1JLY+AYZYXWIbIiifxd6atdb+JybElogtYjvYRklsfa7q9asrxzZiaK9ouKTn2HJXhL1LV9meJcstPuHyrb2Qh8SUZGvY/TZrM3ywew1JQlTJEUVavZxMJIqoJjmvyB/ihMASvSRqShQSuUNIKcvFWwMGDHBlEDaklSglp+5pm/doj8gmuaBIIFFVBBpp5jQ8Y0EgkTXEFqlDXBFrUg/IpWXzoqNINe/TP6kQyCzCyDy5II6cWiKdvI5kI41sCDRjJN/Vk1JeQyZhwfiow2vIML8j/qRMMC7EFsFG2hFh+iGKShoB9UiLIAeXeSDkRJCJ1pJCQZ+MjZ+JZj/00ENO2KlDpJgDAvpB/mkPHgiu90UKA23Cn/L0jegj3aQsMC/GShqELh6Lzv+KmOhFYhudZZDYRoezxDbynBWxjTxjelDENnycic5mZ2RaTnqGWcFT3PLdz4kpKZZc9nLeLYKGKCKHyBQXTbF5V/GTgsBrRDWJ2BKF5LQ30VcugkKuEC0EmPcQPE6ZI71IF+Lqtc13oqLIH6fcKY/MUp5IJK8j0PTF+/xMXwgicokgk1pA9BIpRp69OdAGksmpeb4oS9+IOv0Uvi8v0ViitVy4xml+LghDIIl4Mm/6pB6RT+bo3VKMuyHQNu15EUZSE4g+I97woz5zZHzwgi8MkWqkH4k9deqU+5loMnc/QL4pQ7SZOxwwHubGnJkXbHndmxttkt5BfxwgUIYx8Dvt8x7jIZrsrWf49qzItKSIrU+uElufAEOsLrENEZTPYhJbnwBDqC6xDQFSGIpIbMMAMcJNIG4IJ6fTOb1e0u6XCh4kkOgvAol8I+ZsRICRUW3RJyCx9clcYusTYIjVJbYhgvJZTGLrE2AI1SW2IUAKQxGJbRggRrgJxBYRJC+USCqRxJK2IVFEiomSEi1lDkRhSQPQFgwBia1P7hJbnwBDrC6xDRGUz2ISW58AQ6gusQ0BUhiKSGzDAFFNiEAJJCCx9bloElufAEOsvvzg7+yb4zMsOy/d4uxy3lZQW05epnWoNdpuqzPRKqbUCWoYEelXYhsRrFc0KrGNPGN6kNhGh7N6EYFYIyCx9bkiElufAEOs/tHKKbZ02wLLzM6wuLhgxTY7N8sGtBtqw26936pVqBHiDEpGMYlt5NdJYht5xhLb6DBWLyIQiwQktj5XRWLrE2CI1X/15uf2wdw1lpaRZfEFV+WGWDnMxTKzs+2hYT3tJ6P6W72al2/5Ulo2iW3kV1JiG3nGEtvoMFYvIhCLBCS2PldFYusTYIjVf/HSfJs6a72lpWdZfHxciLUiUywjK8cev7+rPT+htzWoXTkynQTUqsQ28uAltpFnLLGNDmP1IgKxSEBi63NVJLY+AYZY/Z9enm9TZ6/7QWyDTUXIyMy2x+7rZs+Nl9iGuHxFLpabqwc0FBlaMSroAQ3FgFaMKiX9AQ3FmLKqiEBgBCS2PtEjttO/fdYycs7/732rfbZZ3OrZuZnWr9GfWdsa91hK4uWbTZeWTWIbnZVUxDbynBWxjTxjRWyjw1i9iEAsEpDY+lyVExf329trf2bp2RcszoI9RZ6dl2GDWz5rnesNt5Skcj5nFlvVJbbRWQ+JbeQ5S2wjz1hiGx3G6kUEYpGAxNbnquw/esR+/uJ/2oW0tMAjthlZWfan942zYT36WLnUy484LC2bxDY6KymxjTxniW3kGUtso8NYvYhALBKQ2PpclR37T9j9P51iZ8+nW1zAV+tzx4B/eX6oPTSis1UsV8bnzGKrusQ2OushsY08Z4lt5BlLbKPDWL2IQCwSkNj6XBXEdtT/ecvOXogNsf3nZ4faxLtvtQoSW58re/3qungsYmgLGtbFY5FnTA+6eCw6nG+Wi8cQiuzsbPeYXB6XGx8fb+XLl7fExMTogC4lveTm5tqRI0ccx1tuueWKWcF37969VqtWLatcOXJ35WEM3333nZ06dcoaN25sNWr4v2c7+wftbt261Ro1amRVqvz47TIpf+7cOTt48KC1bdvW7U+hbBLbUCj9SBmJrU+AIVZXxDZEUD6LKWLrE2AI1RWxDQFSGIroyWNhgPhDE7l5WXY+86idzzxScGYyP98sPi7eyifXtCqpDV1JpOvAgQO2bds2q1q1quXk5FjFihWtTZs2lpKSEr4BFaElT7ZPnjxp1apVu+E4mMOJEyfc+MuUCebMJ2PYuXOnnT171nr37n3FbC9dumQzZsyw7t27W/PmzYtAIvSiMKOfWbNmWb169ax169ZWs2bN0Bu4TklvLRYuXGidOnVy63H06FGrX7/+NaWV8rt27bIFCxbYk08+aUlJSSGNQWIbEqbrF5LY+gQYYnWJbYigfBaT2PoEGEJ1iW0IkMJQRGIbBog/NJGefda2n5xn35783BLikt2r+ZZnifFlrFmV/ta5zhj3Wnp6um3atMk2btxoffv2ddG+ffv2Wf/+/Z28IGqUKVeunFWqVMn9TGQX+SWSx+98d+3n59vFixdd2bJly9qZM2csISHBCSffkb/Tp09bVlaWa6tChQrutYyMDNcGYsbrqamptn//fvv666+tffv21rBhQ9cffVGftohGElVGxIkOrlq1ysk4kUrKEjn1yiJjhYWXcVLPm8uFCxdcHcbDGLx5MQdeK9wWc0lOTnZRSebJz5SHE+X4uUmTJo4Fv8OT7YsvvrB+/fpZixYtDGHPzMx00Vv6hadXl+/MHyFk/HxHUAtHPil//vx5Nwbvffr79ttvndiOGjXKjcGbsye9jIWDFdiRhkn7zJcIPfOiHCzgynuUrV69uhsfslq7dm07duyYrVy50gYMGODGRR/Hjx93a0o0F14cJM2ePdt+9rOfRUdsgclOxI7BojG5q/NMGSBlAMnCsVGGHZAdgZ953avLQvAeEPgKOm/1Rv8aJLY3IhSe9yW24eF4o1Yktjci5P99ia1/hqG0ILENhVJoZS5mnbR1379jaw5PscT4y5FXxDYpvqx1qHWf9Wv8fIHYbtmyxUVtR44c6aJxn3/+uXXu3NmdeuYUOj7AZzxShgMgN7169XI/c4oan0CaEDI+/5EjhIiNn6lXt25dd5ocaUYG8QsigIjw+vXrXXnaY+vYsaPt2LHD5s+fb126dHFyi5x+8803rgwyh+wSmcRpEHPEkTF36NDByRXjQsgYD+PidU/0eJ0IL+LsRakR3Xbt2rkxHjp0yOrUqWMNGjRwrrN582YnfbRFGy1btrQNGza4/onAem15Eggb5sXBAu1Sl/J33323mzuRXdpBgrt16+a8iTkg83BiTIilN35SG7y0Al6DP2uGw+FrsGEcy5cvt0WLFtmwYcMcW6TZO9hYt26dGz/SSnvwR1YZH5IMZ/olMgtfxoQ4M1dYz5s3z6UWsD+wLnfddZc7kIA/zLwDFA6O+B2x/bM/+7PIiy0DYIGYCDsbi8agCx8JsNNQBuDszJRp1qxZQY4FEks7QGZS7MzsgLQBYG8HjGW5ldiG9o/RbymJrV+CodWX2IbGyU8pia0feqHXldiGzupGJS9lnbL1R96ztYfftsSEH8Q2P88SE1Ktfc17rW+jPy0QWy9i26dPHxdlJVe0R48eThARLKQFkSIiRxT3q6++cmKDSyBCREmRUz7/ySNdsWKFi0Yimtu3b3d+QHvLli1z8oSIIZ74B3L22Wef2cCBA914aAcxpM6cOXOMMeEgeMfMmTOtVatWzksQQyKIjAFZpmzPnj2djO/Zs8eJOrLmOQ0/e7mv+A0S+eGHH7rII/NCPPEaIq+8h+Qjhsgf7SOgjIFySLKXT4tEwgaJZTw40YMPPuiip3BlTLTJqfkhQ4a4thBgyhJlRuKZE2JOnbFjx7o5MR8ivESw+aIOkopn0RZl4Et/MGMcHJR8+umn9sADDzgOyCnlGAcHBbBEjL08WdYa0UWGifDC/fe//70TWXgxHtb/nnvusRdffNH1gdsRFR43bpybA3PDFRkbfY8YMcL5ImsVFbEl5MwCcARC6J6vhx9+2O0gnogCaPfu3W6HAxgLPHr0aAcM4+d1dhR21jvvvNNJMEdD7BBAABg7aCwnnktsb/QvMTzvS2zDw/FGrUhsb0TI//sSW/8MQ2lBYhsKpdDKFEVskTJk9bbbbnONI6eIDoEsom+4A16A6CFHiBBlEC5c4NZbby2I4iG0ixcvdlJMrilSRZQPaUJ2kF+cAcEjKkrUc+nSpU4GPWlDlPlClAYPHuzKIFD0i6sQ1WzatKnzDoSKU/uUveOOO5yDzJ07142PdAqCeEQYOd1OW2zeRVbI40MPPeSiqEgmc2X8iDyCSdQV6aat22+/3XGgbRyKHFYEE+lbu3ata596hw8fdqkAjJX53HvvvW4M7777rqtDWXhRnlP2SCTyyxiZ44QJE9x3ouYcBPBFPVh70dcpU6Y4z8LHGBO/exL8wQcf2FNPPeXWio0xkN/L70OHDnVteKkJrCmiy5hgSUT5D3/4g+NIn6wRdR955BHXx/Dhwx2f999/337yk584cSZazUEEByLMYdCgQa6v6dOnR0dsMXe+GAyi+tprr9nzzz/vBsHOwmK/9dZb7mgE8Fj4yy+/7HYGdl4mxNENIJgkC8OkODrgCIzILTvK448/XtBmaH+Cl0vRbqQ35onYjv7ZlJi4K0J6Rpb9058OsYdG3GblUy/nQZWGDc7//IcFNvXTdcYtzUK9MjJSc+euCI/e19WeH9/H6tW8/AdfGjY4T5m1zv7n3eX2/YnzlpgQ2hWokZi7d1eEX/zJIBs5sH0kugikTRgfP33R/uPNxfbOZ+stMSEhkHF4nbq7IiQn2lOju9v/mdgv0DUPJwg4X0zLsimfrrV/fe1Liw/4VozurgiNqts/PDPYbu/azMlApLdrpQYWt8+iiC0BKj6/icjhB4ibl3uLqBGZI8iFKxDQIgCGlCFD5FkioUTxqI8ncEqcsl27dnWRWcSWC6eQHfzCO0VOXaKg5GyOHz/e9fnll186kUVcEWGinESJcRdyOYnGfv/9964N3uOzBQ+hf2QPF0E+GRsyyml2hItxeVFhT2yJkiKSnHpHbInCIuSsA8KK2CKYREuRPSQSx0EyiUDzHpFRUheQUxgyNoKByD3zue+++5yovvfee+5U/po1a5xfMX5EGElHnBkjzkVd5gp3hJH5whf38sT27bffdtKOfDLGqVOnurniZIgt0llYbD/++GP3O+vj5RdzIMN8OYDh4ANevF9YbFk3UgoQ28mTJzvxpR3E9plnnnEpKLwPP+bAnGEcVbEt/AdCbgmAkVAvYsvRGeFmwLJYLO6rr77qJk5OCEdfHG2xI33yyScu+suCP/HEE+6PgQgvskwUmD+EosgMOxph8UhvCQnxtvO7U/b4L2bYuYsZgecDp2dm21892sceGNrBUlMSLAr/OyON2LWPYP36rRX24fxvLD0j2+Ljg33CW0ZWjj04tL09PbqL1apaPiofUtEAzf78wdyt9oeP19rRUxcDlRzEtkrFVPvLR3rb8L5X3u4mGiwi1Qf77okzafa791fbtIXbAmXMHJ3YJiXYxLs72jOjuxr7QGnY+LxJy8i2D+Zusf9696uYENvmDaraXz7ax/p0amjs35HakA3OcnoXI4Wjn0sux/a9yzm2hVIRklwqAjm2z7luvFP1ROfGjBnjZIUNGUNQiTaSe4rI4grIDZKLpPK5zyl7glKe2BIxJeUAueH0PZ5A2wgPkVnEE5ljvYlGIqvXElvycomWInUIIXw4y4xXIHtIIH3zO+5AWQSYKCZCyBg5zY+MUh7JRpbZvFSEadOmuQg0QkjKAfXJX2U9EFIv9QDB47Q/joQLMS/Krl692s0PESdSyTyQRaLPBAM5y02/jGHJkiVOjhkX3gQDuOFKcCSHlbVgDWCPLBNJJprO+ODOxpiIFCPFXjookVeiqUg8Yvv00087+WZDknE91o+oOXNjbRBbormkHDBuxB+xxQFJ9WDNmTesWLvf/e53Ls2A8RIARaQph+SyVjgjok+OLe3jiFG7eIyJciTAADhyAronoJg/kyJ3gvA4Ox6iyuBZTI4QmCzlCU8TvmaS3NKBBfAjtsCnfqSPipMS423Hd6ds0j99aucvZcaA2ObYXz7c00lXclJ8qRHb5KQE+48pK+2j+dssPTMncLHNzMqxcYPb2k9G32Y1q5SzvLzIR1/C8eF0ozaSEhPsg/lb7dVP1tvRU5cClS5PbP98Yg8b1rvFjYZeYt5PiI+zk2fT7HcfrrHpX24PXCQvi22iTRjW3n4y8tbAxxOuhSRAm56R4w6G//v9r2NDbOtXsZ8/3Mv6dG5o2dmXr/yPxOaJLUIQrltsZeZctP1nv7L9Z1ZafNzle9LmW74lxCdb/YqdrWX1O91ryA0SRdQTyfHE1rsoCClFrLyr3rkoibJEUxkrvoD8ImA4BXKOL5BuQFCMtkkVoB7CSXu8RzmklX6QSiKg9OGlNCJ+yBg5nuTGemkPCB2yhUjRPhuSS1n6QbIo6108xvvINhLo3XrKE1vki/QL5sx7lEHm2IiqIp5IptcW60Rb3v1Zic4iiNRjjERskUuitzAhsk0bHBDgVwQGGSsiSm4x/BgvP9MHc2MNEHU44GDwITJL2gYb7XHGnZxZ2uV9fI2Lx3AoJBbppE235vn5bkxINu7GAQKC70k682FsRGzph4gt0k40nbHifIg4EWUOFHidAxfa5T1v30GM6R82zIu5c7Y/1LRUX7f7Yof08l/IyfCuYmSh+SL1ACgMGNl86aWX3BENoWrAEbUFDqFvji6A46UesMOyo/A7sIpyARmTov9Iiy3Rje37jtvYn78TI6kI2cap24dH3GZlyyRFfP6R+Kd8rTbhTCrC27M3xEwqwiP3drGfTuhtdapfvlK0NGxwnvLpOvvtuyvs+xMXAhfbqpXK2t8/fafdf0fb0oDXzYGILakIL7y51N6dszFQxu6D7YdUhCdHdbM/m9DHEhM501Py92c+Ly6lZ9nU2evt315fFBNiewupCE/f6VIRIhmxZV2ZP5+tRTnT+WN/ZHn5eZadm2bZuek0XlA0zuLcLb9SEi/f8Yh9B6Hi897zAa+wd6E5MoUoMTYEELEiaojEIIB8diNYCI13ITnzIeDliShtUw7hQ2BpD7mlD+93xkI7nmjyOtJFu5THN/iiXQ4CPFbeHGjbK0s73q2rKFtYsLxUBOZA1JcNeadd6rExXo8PgkdbjAtppi3PWYjGerfnoq7Hive9eowdbtRnzIimN2f69ebNd9qiDfrzmHrRV29dvBxZWNCu99AH76J/b60Kl/fGwti98t5Zcq887b7xxhvOARFdeJCawev0BVvq0xbrwnv87l2EhmjzO2tPGe/uWaF8GBRbbBkYR1nILXkydMppAb4TfSWcjsByiwdC7QyWKwAJyRNW5yiDUDYLQgieMnznij7qekc1XC0J7KKIbSgTD1cZXTwWLpI/3o4uHosOZ108FnnOungs8ozpQRePRYezn16QLqKo+ACf/ZF8kpafcf6o9OflOb8hUoyYI3A3++bl3pKmSjqHd7u2aHEpttiykFw5SF6Ld781orAcDXgXiWHphNZ5DREmJO0lKJNcjbF7900jLM0pBy+pHIMnD4U2wnXUGQmoEttIUP3jNiW20eEssY08Z4lt5BlLbKPD2G8v3lX1RAdDfaqU3z7DXb/wHLwIY7j7KInteXLrRZajOYdiiy1hbaKx7JDeHQhIGeC0AkndRGYRWsLkhMHZab0nVLjTRJcuuXwTpJXXmTyDIa8F2SWkTv1YjdR6iySxjc7uKrGNDmeJbeQ5S2wjz1hiGx3G6kUEYpFAscX2epMhHI+YEpmN5UhruBZDYhsukj/ejsQ2OpwltpHnLLGNPGOJbXQYqxcRiEUCYRdbpBahJQIb69HWcCyIxDYcFG/chsT2xozCUUJiGw6KP96GxDbyjCW20WGsXkQgFgmEXWxjcZKRHJPENpJ0/7dtiW10OEtsI89ZYht5xhLb6DBWLyIQiwQktj5XRWLrE2CI1SW2IYLyWUxi6xNgCNUltiFACkMR3RUhDBDVhAiUQAISW5+LJrH1CTDE6hLbEEH5LCax9QkwhOoS2xAghaGIxDYMENWECJRAAhJbn4smsfUJMMTqEtsQQfksJrH1CTCE6hLbECCFoYjENgwQ1YQIlEACElufiyax9QkwxOoS2xBB+SwmsfUJMITqEtsQIIWhiMQ2DBDVhAiUQAISW5+LJrH1CTDE6hLbEEH5LCax9QkwhOoS2xAghaGIxDYMENWECJRAAhJbn4smsfUJMMTqEtsQQfksJrH1CTCE6hLbECCFoYjENgwQ1URgBJAzbp+anp5uFStWtJycHOOJrDx2+GZ4RoAf8BJbP/TMTGLrE2CI1SW2IYLyWUxi6xNgCNUltiFACkMRiW0YIP7QRF5evmVl51pWdo5ZXNzlV/Pz3b3qkxLjrUxKknuJJ5GeOXPGDh065O5lzxdPFq1evXpg97X3HnmLGPLI2xtJIU9SDbVs+Aj/cUuwPHLkiH3zzTc2YMAA96TWLVu2WO/eva1MmTKR7LrEty2x9bmEElufAEOsLrENEZTPYhJbnwBDqC6xDQFSGIpIbMMA8YcmYLlm6yFbveU7S0xI+MFr8y0pKd46tqxrA7o2d69lZmbatm3bbO3atXbLLbdYWlqaIYq9evVykcbLPnxZiL2t8M+8V3grXNZ7zxNTT1gpTxteO1e/zvsXLlwwnoratGlTNw7KXqs+r126dMl27NhhjRs3tqpVq1637NXj5HfmSts3kufCfRcuW/h12vr2229twYIF9swzz7hxbd++3bp06WLJyckF46f+1XOnnas5cZBxs2wSW58rLbH1CTDE6hLbEEH5LCax9QkwhOoS2xAghaGIxDYMEH9ogn325Q9X2W/fW2GpP0RnEa+yHzM52QAAIABJREFUZZJt4ojb7O+fHuRKctp88+bNtmfPHhs5cqQdPnzYiRlii1TyO7JLxLFevXru1Dp1mjRp4k67Hz161MlhRkaGkzVEmShrpUqV7Pz5807mGjZsaOXKlbNz587ZgQMH3GsVKlRwIkp733//vYsUI4K8Tj/INuPo1q2btWnTxqpVq2bHjh2zkydPurKUqVKlihsDMvnFF1/YbbfdZu3atXNye/DgQdcfZalL+cIyyXgpw1zKli1rtWvXdlFryvE7/TCXunXrOgb8TF/MtX79+m5+jAcBJ1KbnZ1tNWvWtNOnT9uXX35pTz31lCtPHxww8P7evXvdd1g2b97cRZl3795d8NRXONEe7TLWBg0auDneDJvE1ucqS2x9AgyxusQ2RFA+i0lsfQIMobrENgRIYSgisQ0DxGKKLYI1YsQIJ5lfffWVizIiewgvwomwNWvWzEkYIklZpHDp0qUun5RySCDStn//fqtVq5YTSqQQYUM4N27caKdOnXLiiMB17drVCeP8+fOdvCKbvN+3b98Cwb711lutbdu2TniXLFni6tIffdEu9RHzefPmWceOHa1169aOwIYNG1w6BSKKPJMOwHjYkEvGuGbNGmvUqJGLpiKlc+fOtYEDBzq5JYJNKgEpBUgzcs/8T5w4Yampqa69FStWuHYYHxKNqDKuVatW2ZNPPulYUnfChAm2b98+J7ZI9/Hjx61Tp07u5ylTprgxcKCAyC5fvtwdBJQvX961hfzfDJvE1ucqS2x9AgyxusQ2RFA+i0lsfQIMobrENgRIYSgisQ0DxGKI7aZNm+zrr7920VEkkGgh0U9OjSOaiC25oggXorlo0SL3fkpKiq1cudLat2/vBLd///4umjlnzhxXdvDgwU4QyTvt16+fffbZZ9aqVSsXhVy3bp0TUyQSoRw7dqyL9FKX9pC6Tz/91AYNGuTaRAZnzZplLVq0cJFkRJd2ECKiq5S94447nMwuXrzYUbjrrrucQNMm4tijRw/3OpFU5oPYItGkOtDOtGnTbNiwYU4wkXtyj+l/5syZTjTvvvtuJ6iMd8yYMY4ZfB588EH3nfqMD4F94oknXLSWMSO2CC7yzPvr1693Bwgwee2111wfHEgQ4X733XetZcuWLqJLn8jvzbBJbH2ussTWJ8AQq0tsQwTls5jE1ifAEKpLbEOAFIYintj+8pWFFl8opzMMTRe5iZzcPGvZuIb94k8G24CuzYpcP+gKRUlF8MS2e/fuTkiJEhLFRMyQNISTFAIEEHlFZpFdLjLjO9HYzz//3Ekhp+iJZBJVRda2bt3q2iA6O336dOvQoYOLeBLhrFOnjuuPCCdySASY0/jILvKKFCLHiCbvMU4iwElJSU5U6ZeNKCpiS7QV2UWgiYISVUVsaZP5ILpsRHGRYaSb6C2SSTSW1IehQ4c6kV69erWLUiOdtMd4mA+pFx9//LHde++97iIx5J8xEt1FSpkTZR5//HHHb/bs2TZ69GgnvcgqUeP/1955QNlRnXn+e6+71VIrq5WzaCWEMmByDiIYDAZMMtge7GPGPuOZ2Z0Z75zd2fWMz86G8c7O7np8DCZ4jDE2YHK0AIHJmKiEJCS1YitnqXO/3vO7rRKNAHNbt8J7zb/O6aPWezdU/W511a+++uoWZdluBPaee+5x37ONrAuRZlIiuLhgG4lCd85pznq/Sqp/iW0gWYltIEDP6hJbT1CBxSS2gQA9qiMJ/+PO39tdj75jZWV5jxrJFeEE0LOy3P70qhPsr752mpWXd58HTPYfaLJfPv6m/eNtz1jePnxYKTman95yJLZ/96fz7MzjOh60KqWFffZff/2K/d+7X3L7S4fQtVvvXj3sxkuPs7//zvnusyjHlkgkUcjogSXkC0HlFjxRWqKbpBkgr9EDUoguUVBk9qGHHrKLL77YieWLL77oxJYIMGkCtE1kFPlFbJE4UgiIuiKY9ENUk3V59tlnnVgimkRKqYcQUp6IJvKHdJK2cN111znpI1pK2ZNOOsm1TfSYvNdzzz3XSSQRXCKlyDUL30WpA8grqRCkMCCUrB9iz2ewmDdvnpNmRBRxXrt2rRNx8pERfOpfdtll7l+isvRDfjCpCJ0jtkSNWTfSFlh35J51v+uuu1y0OpJ31ovPYULEGEH+rAfbSmm//LR1ldgGjqLENhCgZ3WJrSeowGIS20CAHtW379prt/7mKXvomVetLJ+92Fb2qLDrLjnTbrrq/ENPvHtsRtEXaWyqtzf+8KQ9Nf9Oy2UstkT1hg0dZxddcJNNnnRs0bM7fAW37zpgdz/+tv3bI29ZZY+Oi59Ce7v16llhl589w/78+lPdZ0gWMwogYUQ0I7ElJYHoIdFQUgYQOkSW2/1EJO+9914Xyb3hhhtc+gJCeuaZZzrJJRLKbXQkkbYRRiK9tIcok7uLvJFugKySlnDppZe6dUEayc8lQoqgEmklNQGpXrFihUt/IC0B0eQBN6SPqCxl+Z2yCDKpBkR+aZM+EfDoQSzkmAh09CAa60eKBNuKJLNezMhA6gCyjLTTxpw5c5zAsm3IPvJLbjGRYRiwzxCxZfuvueYal4IBFy4YaI+cWwQWiYMB20YUm4sF/g8LLhrII4Yx38NNYltyf37pr7DENh3mEtt0OEtsk+fcUL/NlrzzU1u9/LeWy2cbSbR2s7LySpt8zFdt2uybLZ/viMZ1h6W9ba+1brvVWjf+LRNCZbpJ7e0Fy/ecYRVj/ruV9Z+X6bocSecNTS22Ys02e79266GLsXZrt/KyvNWMrnZTfrHwwBNRTeSQ2/eRRCFpiBYPlbEgrAgX0ocAEoFExrgNTzpCNKMA4slT/UhZdNsd6aNt/qU9oq+kMfAZdRFVRDaaB5Z+kFA+R7iRRWSXyC9RTL4nMsq/0TawTsgq68Q68nskh7QdPTjmBP/gtiGlSC7rwm1/oqUIKMJOri6ST+SZiC3/sg5sF7McIKdIK+vP/1lYp2gb+IzvolkRKI+Yw5QLBKLQlCVNAw6IOmPB/5FnOJKqwOefh0UR28BRltgGAvSsLrH1BBVYTGIbCNCnessms20/MNt1a9a+ZYit5XqZDf5LsyE/MMt1TLTfLZa2vWY7f2q26fvZbw6ce842G/nfzPpekP36FMkaIIUIJ+kAPNmPlHXnhUgtqRVEf6OcXraXSDDpGUgwUV0tYQQktmH89OaxQH6+1SW2vqTCyklsw/h51UZst/zAbEeRiG2+l9mQvzQbJrH1Gr8jKSSx/URqiC2RSKK8RFIRu+68EEUlZYFUiOiFFWwv0VYiq6RUEN3VEkZAYhvGT2IbyM+3usTWl1RYOYltGD+v2hJbL0zBhRSxDUaoBkSgFAlIbANHTakIgQA9q0tsPUEFFvv5w2/Zv/zyJavbujfTJ/bbCu1W3b/Kfvjd8+zK82cEblWRVZfYpjMgEtt0OKsXESgyAhLbwAGR2AYC9KwusfUEFVjs10+8Zj+7b4Ft3rY7c7Ed2K/Kvv/NL9olZ80N3Koiqy6xTWdAJLbpcFYvIlBkBCS2gQMisQ0E6FldYusJKrDY4oUP2Ntv/tL279ti+Qyf2Hfzq/bqb6ec9j2bPLWbPWwjsQ3cSz2rS2w9QamYCHQvAhLbwPGU2AYC9KwusfUEFVps57+abfsns5a12T6xz8M25dVmw//ZbMCNoVtVXPUltumMh8Q2Hc7qRQSKjIDENnBAJLaBAD2rS2w9QYUW2/GvZluKSGxH/rPZQIlt6LB+an0uIDQrQmJ4DzWsWRGSZ6weROAggWCxpQF+ovcPd34PMZ8zjQX/sjBZMz+UYZoPvmOJpvjgc6bDoHznssU8WhLbdEZHYpsOZ5PYJg9aEdvkGdODIrbpcFYvIlBkBILElrds8LYN3gDCq+d4i0ZnsWW+Nr7njR50xBs5eJMHv/NKPd6agdzyORMWM3kxbwNBemmHN3zwpozObRYZP033ldKASGxTAi2xTR60xDZ5xhLbdBirFxEoQgJHLLZU5L3NL7/8snv93fe+9z034XBnCeVNGrxz+Qtf+ILb9NGjR7s3i/DOY97hzETEyCyvnjvnnHNce7zijtft8Qo7Xil33HHHFfWkzYrYprNXS2zT4ayIbQqcJbYpQFbENh3I6kUEio9AkNi+/fbbTkSR1O985zs2aNCgj4gt0su7kq+//nr3nmSkl5/HHnvMRWUvuugi927ln//85054ea/x5Zdf7t5A8s4777h2v/71rxd11FZim85OLbFNh7PENgXOEtsUIEts04GsXkSg+AgcsdhGm7J582a7/fbb7eabb/6Y2L755pvu/cenn366SzkYM2aM9evXz2699VY78cQTbebMmU5477//fifAffv2tW9+85tWWVlp27ZtszvuuMOJ7dChQ13Ore/CRpGrm/TCdEjL12y3r/zVL233vobMUyYaGlvsB985z2744lzr3avHodzmpDkk3X5ZPmc/uOU5u+vRd62+oSXTaajY1sbmVvvGl+baX1x/so0c2q/bcLZcmeV3/sTy239kuSKYFaG9rNoKw39khf7XJ72Lpdh+3nKtmyy/7e8tv+u2bGeeYKvbzdrzvaxQ/edWGPKfeeIhRRZJdpUzK+yz/K5brGzr3ybZkV/bcK6cZYXh/2iFPheYtXc8X5LUQgApek4lqT4+qV3Ovc3NzS49keAV5/c+ffq4NEUt/gTwJVI5GxsbXdBPS9cIBIttXV2d3XnnnZ8otkjvwoUL3XuRST9gBz/jjDOcCJ999tl2zDHHuD++hx56yN544w2XZ4vY8kfAe5N/9rOf2Q033OAiuF0RW6SWd09HD611DYl/6YryvC1fu8O+8YOHbe/+xuzFtqnV/sPXT7HrLpxpPSrKEt9+f1JhJSvKy+2eRx+1Ba+9Zk1NzV3aF8J6/uTazS0tdvZJJ9ll559nA/r1cwfw7rC05yqt14GfWdW+/2Nlbeuzla52s0J+kO3v/0Nr6nVVd8B7cBvKLF/YYlV7/7v1qv9FtowPrlG79bT6Pjdbfd/vHxTbjod9S3vJW679gPU6cLv13vcP2W9Ku1lr+XQ70P+/WFPP8y3X3pTYOnHe44HsWIXSPQDeatbecth654wLYst1iCt3YElNXLp0qUtN5NjIv5MnT3YBqywWeLBeO3bscMG3P7YeUVCMsqw37pLF0tTUZK+99ppt3brVrrqqOx3/0qEZLLYIK2L77W9/+2MR286bwENh//Zv/2bf/e537cEHH7RZs2a5/FmE9Z577rEtW5gQPu/ElofNNm7caL/61a/sG9/4hsvF7coDZIgtO2bn2RqSwEkk8YN1O+2mHz5aJGLbYt//2sn2lfOnW88e3SXyYpbLldneDT+yhm2/tfbCAcvaBtoLrVY15GrrPfJbVlYxrCPs1Q2Wdiu3qvrbrfeB/2dlbRuyxXxQbPf1/Qdr7HVlN6DbsQntlreywhbrvf9/WlX9Xdky7lgha8/1tAO9v20Hev+1Wa57HDfaLefEtqr+Tuu7/4fZ7z/tZi3lx9j+vn9nTZXnWg5JTGiJxJa7o7FFSjnu1r9j1vgW8xsduiRyQlt5jFmf09xnDQ0N9u6777pUwjPPPNPdeSXFkEAWgSsCTpThHM+zNEQkiU7yO//yzE00WxLbceDAAVeWH9IeiQBXV1c7V+A8TwCMCDHbyg8CSxsINf9yF5gH0HlYHVHkLvHYsWPd5/RNfdrEMSoqKlyb69evt1deecWmT5/uoqW0y3pE/SPHvXr1+sjo0R/bhXfQDutIu0Su2Q7WhXWmLg/NI65Rn/zONkT/UoayL774ogsIEtyjfVhSDhaUoT/+P3DgwEPbSzm+pyzbgpyzrawD3xEFph+2KbrwYExYT+qxTt1hOWKxjXY6rs4Q06997Ws2cuRIdzXETAjAjqbu4qqHh8EWLFjgypE7ywNj7OzsiI8//rgdffTR9t5777k/Btrhj4No8BVXXOGumroitu54fXCKsaQHacXabXbFX/6iSFIRmu0fvnuB3XDJXOtTlc3VcWK8t/yV5XbdYVbYnVgX3g0jA4NuNhv8fbOKbnabaMdPLLe1eOaxbR/BPLY3eA9NSRRs3WS2+e8tt/PWohBb5rFtH/yXZsN+0G3E1u0HhX1mO35quc1EojNeOGb0nG028r+Z9ZmXysp09Zz5R1eKvPBt/2y27UcdEdqDl2mW629W/SdmI390SGwXLVrkRPLLX/6ycdf2qaeestmzZ9v48eNt5cqVTqJYN6K4CCNRyZNOOsmJ2pIlS5wQIpzII36AiA0bNsx9jyBOnTrVza6EgOIalMc7CJbRNu6Af+zbt89JJjJLBPmZZ56xuXPnuv/THp8hddStqalxd4bpi2eHonWmTQSQsogwwokUIr1RNDdyIdYdr2HbeFCe7SUdk3VGGukLcSSazvaxDty1JuhHKib9wIP2+Zy72IjtNddc48pwgcC6Iv6w418euD/rrLMce7abdaIvuNAPFzbHH3+844CrLVu2zH3OOvJQP9uLd7Fd8GZ7s4pSx/lHESS2K1ascLBIN5gzZ47b4bhSIdXgtNNOc+C5guGWCBFYBpsdi6uJ559/3gksOys7Jjs2V3lcUTDgSC2QJ0yYkPmt5z8GXA+Pxbk7/pG26v692Y6DYptLqc9P64bMg8E3mw39vlmP8RmvTMzda7qvmIF+QnN6eCx5xvSgeWzj49xS1yG2W//XRwK2lh9wUGz/1yGxRZSQW9IOOf8T1DrhhBNc5DRKEeRcT9QRJyCSeuGFFzpfePbZZw8JIfLIczm4ArJHGwgmUoYvvPDCC05gEdK33nrLySBS98gjj9i5557rZO7111+3U0891cnck08+6bwEiUU2KUdAjUgy37MuBOOQ8ieeeMJOOeUUF7HFcxDLk08+2fkKssozQszaxIJ8I6aIKOuF3yCWPBzPg/JsF+vDOiKnl112meOCN1177bVOLNmWK6+80vXPQ/fMEgU3vIl2Hn30Udcfsrx48WIn7dzxJij4xS9+0UkxzypNmzbN9cF6M40qwcQoWk5Zyk2cONExRfDZbqLT8+bNc9uBkxHhLfUlSGzXrFnjrpAQUwaPHYzQODmzDBJXAOwkhMCRWwYlypXlKo2rOeoyXy1XCQwqg8JVBDs9kLuSW5vFYEhsU6IusU0HtMQ2ec4S2+QZS2zjZdwFsSVyiJwRmEJCkVPO8UQjOecjh0QO8QOkE8lCwpAuPif4RXQV2SVFgSlDkS2kERlEGpFMZO/YY491wkzkkmgocsotfIQRj0CUkTzcg/LnnXeeK4Ng8x0RTb7HNVgHhIjgGmURQsSZ6C0RYkQdoZw/f77rExlkQZJfeuklw4d4UJ5oLPLJ+rPu1GU7WXeEn7vWRGLxJKKxSDE/pBzA6IEHHnABPZyKqDTbimiTlgkzhJf1u+6669y28hnSi8RSFplGjInu8vA+ws/3t912m2NI8BGZxrGQfKSaCDDbivRmlQsd5w57xGL7aSsRhfe5oil2KY0DJGL7pT+/y3bvzX5WhPrGFvuv3zvfbrxkjvXrnU3SexxMP7ENiW1iaD/SsMQ2ec4S2+QZS2zjZdwFsUXeiHJeeumlThwRJeQPsSPyiUAibIgoAsatf7yB2Y/4DgklmooYIltIIxFbbqkjjAS/uI3OszrcJUZ6EWgirwTWiEAifQj0c8895z5HrGkTsUW0iU4isO+//74TRe4SX3DBBa4dPqcst/hZx6efftqtF2mSkdiyPkRhI7FFMJFyoqgE8ogWI4lIMQE/IsWsO+kKrBuCj4CSahmJLdOiwgmxZbtYfzgROUZsb7zxRifUMGSdEGFYwAdZhzMS+4tf/MJFlKNgYfTgHrNREaWN8pnhgNDTXpQOQXQ4ikTHuwOl21rsYksEl/A2kGPN8UmXi3dvazZssr/44b/Y3v31lsv4Fnljc4v92Y1X2iVnn2K9qz6a3O69QcVaUGKbzshIbJPnLLFNnrHENl7GTmz/t9nWH5nlD57oeGY2H+XYfpiKgNgiSkgbLsBChBQBQ9aQL4QS6UWkiHQic0QemcceKfk0saVtyhNNJRqKNCKlBNGQYIQRsSViS05sJLZIJnKI4JJ+wHpxm596yCHeQt/cQeYhMcrykBmSR38IJpFkIqqRwBLtZEGmiRizTeQSI7W0j0CyHZ8ltlwEsM6kFCDcbCORX4Q3SkUgjQBBJcoKW6LRsCM6fPfddzuuX/nKV9z3rDtizO+whA//8jmSz/qw8D3bw7azwBMxJ6201JfYxbbUgXR1/Q/s+cDeWvBVa2nelbnYtrW22OQ5/9FG1Vxt5RWlnyfzkbGQ2HZ11zyy8hLbI+PWlVoS267QOvKyyrE9cnaH12zdZbb3UbO9D5vlOs0pn+tl1uccs0FfOyR5REBJNSQnFlGM5A9BRApJSyTtkGho9MzNww8/7IJh3JrnASzyUREsIpRR2gJyStvksJKCwO8IJZFJoraIX5TmQJQzkkQEjugkEVNmX0JsuR2PQCKIRFgRWG7/syDERFZ5zgdBZD3JCUZgWRDFGTNmHJL2aNYDbu8j8OT5UoYUB/JxEW76ZH15Jom0BMqxjUSe6YsH6tle+iB1Aflnu5Fs0gd46I4UDBixvpQlwk2E97e//a0TXGamQqgphyzDjh/a4qIBOYcBvPg/68QMDQh0NO8x68P4lPoisQ0dwcYlZmvOMWvbEtpSeH2uoIf/k9nAb5mV9Q9vr5hakNimMxoS2+Q5F5PYsrXIyZBoVoSK5Lc/rR4ktvGRbi+YtTeaFRo/Pt1irtKsrMr1hVCQG4p8HT7VWDSdF2WimY4QMaKsRFaRSISVukhp9PQ+Eox48f/ObUdTbCGDtMcPn1GevqM5aYnKRs8BIYJEVBFE6iHClEX0otTJaBsoS5/R7AxEN6MXThyeZhn1RRm+Q24py3Z0XnfWP1o3vmMhFQPpJGLLuiOW1OF3tieSWdqmPv9nneiTaCsXBYg7OcAs1KEs9SnXefYGtontpg3WsXNZ/t8d8muj/TBK5cgtW7asHUDA+DykEcTyV4/YrjrHrHVL9lP38LT+yH8yq5bYxjK2n9aIZkVIFG/HGZJ3BVSbjWS6rxuT7y/FHgrNW6xl0z9by7a7maQ5xZ4/uatcrqdVDPuWVYz8d5brJvPYui2V2Ga+b33WCkRzqxI1ZBYEbt9/nhbkk0gukVmkvitLJLZEfmHXXeag7QqDTyuriG0oRYltKEG/+orY+nEKLaWIbSjBz6zf0rTHtq58ynZuePWjt3U/s2YSBdotn+9hg8edYUNr5lkuH81RmkRf6bbZ3rbPCtvvsLY6XhWc8dLebrme061s9D9Yvl/HQ0daPpxvHhH5PDxs/kljHs2539VgYlTv88xOYpvUUURimxTZj7YrsU2Hs8Q2cc5NjQ22eulS21Bba/nO+YqJ9/zxDtp5F1pZmY2bOMkmHH10t5KLQmuD7a2bbztW3Z352wqtvWAVvcfY4Ik3WlX1rAxGWl2KwOeHgCK2oWMtsQ0l6FdfYuvHKbSUxDaU4GfWR2xr319sG2tXZi6SLtpTVmZjJ06x8VOnZ74+nwmvCwVaW1psQ+1qW7V4UeZpYu2Fduvdr59NnjnLqocN78JWqKgIiEBXCUhsu0rs8PIS21CCfvUltn6cQkshtrxSt3lttjLQjXNsJbahO6lffcS2bs1KW7X4vcxzmdsLBevdr79NnDHHqod1TLekRQREIBkCEttQrhLbUIJ+9SW2fpwCSzVvvcuaN91iheaNmT5AyoEpVzHQeo75T1ZR/eXArSqu6hLbdMZDYpsOZ/UiAsVGQGIbOiIS21CCfvUltn6cAkttW/e6bVn1vDU37rFcLsMHidoLVtajt42eepENGjU7cKuKq7rENp3xkNimw1m9iECxEZDYho6IxDaUoF99ia0fp8BS61evsjXLl1ljfYPlM5yKigNTRWWlTZ4500aMHRe4VcVVXWKbznhIbNPhrF5EoNgISGxDR0RiG0rQr77E1o9TYKkNqz+wtSuWWmN9faYPEpGTWFHZ0ybNmGPDx44P3Kriqi6xTWc8JLbpcFYvIlBsBCS2oSMisQ0l6FdfYuvHKbCUxDYQoEd1ia0HpBiKSGxjgKgmRKAECUhsQwdNYhtK0K9+JLbtu/3KJ1mKJ/arbzYb+n2zHt0rmiixTXLH6WhbYps8Y3qQ2KbDWb2IQLERkNiGjojENpSgV/3mDT+w1u2/6nhNZoa5n25lCwUrH/I1Kx/+Z5avHOO1/qVSSGKb/EhJbJNnLLFNh/Ef6yV6MxZluvpWrSNde/psaWmxAwcOWL9+/aysLMMHYI90I1QvmIDENhShxDaUoFf9zSsesN0bXrRCW1PmryFtb2u2gWPOtMET5lmPXtVe618qhSS2yY+UxDZ5xhLbdBh/Ui+FQsGJ5Y4dO6ytrc1JbZ8+fWzQoEFWXl4e+4ohMa2trca/iOz27dtt2bJldtxxx1nv3r1j7++zGmQ92G5+KisrP6u4vk+AgMQ2FKrENpSgV/0VCxfaxtpaa2ttzTxiW2hrszE1NTZ+yhTrlcGB0wvYERaS2B4huC5Uk9h2AVZAUaUiBMA7rCqy2tzUaM2NDR95PTHSyuwlPXtVuRqU27Nnjy1dutQJZs+ePZ10Um7atGk2btw4J6D8UBYRzefzrm4kqPyOAFMnKhuVj8oijfxOuaamJlu/fr0TyQkTJtiuXbtsxYoVNnfuXKuqqjrUBt/TXxTF7dwfffHTOcIbCSrrST/01/mzqK3Dy1F+06ZNTuzZ5kjm6b/ztsU3OmrpcAIS29B9IhLbti2hLYXXL5jZyH8yq/6WWVn/8PaKqIWVi991ryBFbNO6rfVpm88BavRRk2z8lGnWsyr9iECSwyKxTZJuR9sS2+QZ04PENj7OLU1NtmXjOtu8fo3l8wdv7x98HfPgEaPc8ZClsbHRFi9e7H7OP/98GzlypO3du9deffVV2725B7/XAAAgAElEQVR7t51zzjlOfKOyvXr1slGjRjmhRAS3bdvmBLK6utqGDRvm2tu4caOTYz7v37+/+4w2KyoqbMSIEdbQ0GBPP/20S0E499xzrW/fvq6v0aNHOxGtq6tz/1KPfsaMGWM9evRw/SHftM0xnfWgz86CTl3ONwMGDHDfse5IKwvRWLaPupTjX9aPKPELL7xgK1eutEsvvdSt4759+5xwsw3UIU1CS3IEJLaBbNsbllrbqgvMWrd95Eo2sNkjq97eZvmR/8Nyg79hOYntkTH0qCWx9YAUWETTfQUC9KzOCSBfVmZjJ06x8VOnZzrFm+cqexeT2Hqj+syCTQ0NtnbF+7Zm+RK3v3Qs3Povt1FHTbLJM+e6T5DF3//+9076LrroIvcZx8va2lonn7NmzXLSi0QieQjfnDlznMi+8cYb1tzc7D7n5+yzz3YpDQ8//LBrZ+rUqTZkyBDbuXOnE1vklXYQ2KeeesrVPfnkk520ItJf+cpXXFT4oYcecmKKcG7ZssX1R+QY+WTdENtIQo855hgnwfTL+iC+rBvCWlNTY2+99ZbrFzFlHWiHhQgxAotUs07PP/+8rVmzxs466ywn0rSFiLMORJX50ZIcAYltINuWA2tt68K/tkLL/sCWwqu3F5psQM2fWp8RF1q+vHtFEhWxDd8/fFpQxNaHUlgZRWzD+PnWltj6kvrscuyz6z5Y5uS28638svJyGzWhxiZOn+Ma2bp1qz377LMuKnnGGWe4z5BLJA+xnTJlist/JZo7dOhQe+2115zcTpo0ycloJLOIINFdRBGxRV7nzZvnoq5EPvkXmURUr7zySieOfEa7q1atsvnz59t1113nxPWBBx6wY4891okxfdTX19uJJ55oDz74oF144YVOohHjyy+/3AYPHnwoAvvkk0/axRdf7IQV0SUqu2DBAvvyl7/sRHnJkiWuX7aDdIgTTjjBiSvSSyoGP6wDsv/b3/7WZs+e7SSXfGNEWUtyBCS2gWwP7N1jb/3+eWttaQ5sKbx6W2ubTZ412x1oyisqwhssohYktukMhsQ2ec4S2+QZ04PENj7OvmKLxL344otO8M477zy3AlFElEjuzJkznZBedtllTpDfeecdJ6JHHXWUk06iqZTfv3+/E0VydJFOIqmIIeJMxBdh5XcEBtF8/fXXnVwiv6tXr3Zie+211zqpfuyxx5xkDx8+3N59910nqKeddprdf//9rl362Lx5sxNppJP+aQNBv/76652oEg1GyFnHG2+80UVfI1k//fTT3XcsPCDHQ2tEgBHbr371q2692E6i1kST6RPJzjqlLr69o/haktgGjgli+/aLz1lLc1PmOyr5p5NmzrVREyZKbAPH9Y9VVypCgnAPNq1UhOQZ04NSEVLiXChY7379beKMOVY9bEQ6ncbYC6kI6z4gFWHphxFbs4OpCDU2aUZHKgKRTeRx7dq1LnqK4HLLHhkl0nr00Uc78SUXFmFE+NzxdPRo+8Mf/uAitjzwxWekAJDT+sQTTzgZ5IdUAKSR+ogjEVvElsgpKQKILQ+SPfPMM4cito8++qgTW6LIb7/9tsuRPfXUU+03v/mNk1rWY/r06S6ajHjS94YNG+zxxx937SHERHlJgSB9gRQL6hCxRdIpQz3E9bnnnrOrrrrKbTPbc/XVV7uIMPURZrad35FjiW2MO+hhTUlsA9lKbAMBelZXxNYTVGAxRWwDAXpUV8TWA1IMRRSxjQHiwSaYEWFj7SrbuPqDD3NsXX52uQ0fM87GTz3GlSRCygNgiCaCyq19JI8fxBS5IwUAwUVcyWEliktZoq6kHgwcONBdcJGewINh3P6fPHmy+3n//ffdDxHPdevWuf5IFyBiijwTLaUu/fPgFt8TeSX6S8oAMooMk+uL8I4dO9bNWoCQsx7k0VKfiDESyu/RA2KkESDGlCcyi/zyHdFbZJiH15BmIri0h+QSZWZ7KEs0mO+RfSLGWpIjILENZCuxDQToWV1i6wkqsJjENhCgR3WJrQekGIpIbGOAeLAJxK1+317bv3dPp0hju+Vyeavq09f6Dhh4qDNkEpElmkneKzMfTJw40UU5ucWP8CGg3N7nQSvkkjpEdJcvX+4iwnxGbiv1SR0gJxURRnRpl6gn0kzElTb4/IMPPnDrgGwS6aUNBIdZFZBa1oM+kFbSA15++WUXfWXbXnnlFdc+6QiRoJP7izDzPVJLP9QlUoygM0sCKRSkXxBFJjLLQ2F8zrbxGeWRZQSe1AnEnSnAiPBqSY6AxDaQrcQ2EKBndYmtJ6jAYhLbQIAe1SW2HpBiKCKxjQFijE1Et/hJPyCVgAhmFgtSiiy/+eabTnhZEE+iq+PHd69XpGfBtxj6lNgGjoLENhCgZ3WJrSeowGIS20CAHtUlth6QYigisY0BYoxNRHPJEs0lOprEW8h8Vxe5JdJKWgIRYqK/0Ry2vm2oXPESCBZbdhByS5i3Lnp7R+fNJSRP2J8wPbcCojLU4/YB/+dzvud3PuM78laiNosXn5nENp3Rkdimw1limzxniW3yjOlBYpsOZ/UiAsVGIEhsyXMhj4R8luOPP/5jIkp+DN8jq9GTj1EiNk8QUo/PuR3ARMdcyZGDQ74NC8ni5OUU89ODEtt0dmmJbTqcJbbJc5bYJs9YYpsOY/UiAsVI4IjFloo8YUgiOPkqf/M3f+Oe/ussoXzPU4QIKiF/EreZTJmnJnnikMRrnh7k6UaebHzvvfdc0jW3BKhLIjbTckTvjS5GgBLbdEZFYpsOZ4lt8pwltskzltimw1i9iEAxEjhisSWqynx1pCEwZ9zNN9/spsCIxJbvf/GLX7hpPYjmEr39yU9+Yl/84hfdU4VMecETiJS//fbbXY4LU2Lwpg7ybyjzu9/9zm666Sb3JGFXorZsFD9pLAf27bV3XlpgrUUyjy3zJI5kHtvy8jQ2P7U+Vi15z+pqV1lbW2uX9oUkVtC9V3zCRBs/ZZpV9qpKoouM2sxZXe0H7u1CjQ31mb5etWMe20r3RqNhYzpeW9ldlubGRqtdttjq1qzKlDE8o3lsx9RMdlM28ZR7d1mY17tuzUpbvWShWS6X6WaxP1f1ZR7b2TZoKPPYJn9++qTUwEwhqHMRSInAEYtttH7My3bHHXd8TGxJP0Bkr7jiCpdmwB/Zrbfe6qa+YLoO3uk8Y8YMd2DnlXdEaBFjRJbcWhK7b7vtNjeRMRMkU853QTyYZoON64oQ+7YflaPt+v37bPnbr1lbS0uiffmsG9I3dtI0GzJmfJd4+bSdZZlcPm/rVyy1bRvXWaGtLXPOrMOQ0eNs5IRJTr66y4LUbNuw1jatWWnNjQ0G96yW9vaClVf0sNGTjrbq4aOyWo1E+uVlLnWrV9i2jesz/zt1Ypsvs6Fjx9uI8RMzX584gXMe2L5hrW1ctbwoxLZn7742ZvLR1r96qLF/J7UwpjwQxbMr3S3AkRQztdu9CASLLWkId95558fEljngENtrrrnGzSeHBCKqzAfH3HC8YYQJmxHWhx56yL2lg3nrvvWtb7k53kLEligyqQ9JR23Zpqb6A7Zh+WJra81ebJ1wjT3KBgwb0a0iLwjWtnWrbc/WTS7/OsmLFZ8/b9ZhwJDhNmjUWCuvQGyTj774rFdoGcR299ZNtrNunXtFdJac3cm5vMKGjJlgfauHhG5a0dSHKWx3bFxre7ZtyZQxUNzFfz5vA4eNskEjx2S+PnEOFH+nHDN2bFiTvdi2t1uPnlU2ZOwE691/UOJiy8PXpAYyz6sWEfi8EQgWWyK2iO23v/3tQ6kIzGrADxFa0g1IR+Dq+ZZbbnFpCbwhhM94GwgH+l//+tfudXWU+ZM/+RM3vx15t/fdd599/etfd6kJXTnJslHRA2hJDijrxITV775MKkK2IsB2cuuNW12jJkz68O0wSQJIqW04r1zyrm2qXV1UqQjjJpOK0CslCsl3A+e62pW2ZsX71lQMqQg9Kq1m+uzul4rQ1Gi17y+2TWtXZx4hjVIRRtdMNvbnrtwZS36PDOshSkWoXbooe7F1qQj93Ct1Bw0dnnjQBXLRTENhFFVbBEqPwBGLLRWZ1YC3eiCg119/vXvjB6/GIyI7ZMgQ94AYJ0sElvc482o8Hh5btGiRbd682c4880yXo0su7dy5c13UlrK0s3DhQlfnsssuc1N/dUVs0xwGPTyWDm09PJYOZz08ljxnPTyWPGN60HRf6XBWLyJQbASCxJaHx4isMqXXlClT3LuWyYf98Y9/7N4sQmrB/PnzXSSX1ATya3m7B78jszxAxkNlzIJw4oknOplFiinP1F/MiMB3xRxFkNims0tLbNPhLLFNnrPENnnGEtt0GKsXEShGAkFiS/oAL18gQZ3UA97nzJReTz31lHtobMCAAe4hLiSVvFlmPogir8yBS0Q2eutHJK+82o4pv5gJoauzIWQBWGKbDnWJbTqcJbbJc5bYJs9YYpsOY/UiAsVI4IjF9tM2hjQD0guIzBZzpDWuwZDYxkXyj7cjsU2Hs8Q2ec4S2+QZS2zTYaxeRKAYCcQutkRuo6T1Ys2LjXMgJLZx0vz0tiS26XCW2CbPWWKbPGOJbTqM1YsIFCOB2MW2GDcyyXWS2CZJ98O2JbbpcJbYJs9ZYps8Y4ltOozViwgUIwGJbeCoSGwDAXpWl9h6ggosJrENBOhRXWLrASmGIpoVIQaIakIESpCAxDZw0CS2gQA9q0tsPUEFFpPYBgL0qC6x9YAUQxGJbQwQ1YQIlCABiW3goElsAwF6VpfYeoIKLCaxDQToUV1i6wEphiIS2xggqgkRKEECEtvAQZPYBgL0rC6x9QQVWExiGwjQo7rE1gNSDEUktjFAVBMiUIIEJLaBgyaxDQToWV1i6wkqsJjENhCgR3WJrQekGIpIbGOAqCZEoAQJSGwDB01iGwjQs7rE1hNUYDGJbSBAj+oSWw9IMRSR2MYAUU2IQAkSkNgGDprENhCgZ3WJrSeowGIS20CAHtUlth6QYigisY0BopoQgRIkILENHDSJbSBAz+oSW09QgcUktoEAPapLbD0gxVBEYhsDRDUhAiVIQGIbOGgS20CAntUltp6gAotJbAMBelSX2HpAiqGIxDYGiGpCBEqQgMQ2cNAktoEAPatLbD1BBRaT2AYC9KgusfWAFEMRiW0MENWECJQgAYlt4KBJbAMBelaX2HqCCiwmsQ0E6FFdYusBKYYiEtsYIKoJEShBAhLbwEGT2AYC9KwusfUEFVhMYhsI0KO6xNYDUgxFJLYxQFQTIlCCBCS2gYMmsQ0E6FldYusJKrCYxDYQoEd1ia0HpBiKSGxjgKgmRKAECUhsAwdNYhsI0LO6xNYTVGAxiW0gQI/qElsPSDEUkdjGAFFNiEAJEpDYBg6axDYQoGd1ia0nqMBiEttAgB7VJbYekGIoIrGNAaKaEIESJCCxDRw0iW0gQM/qEltPUIHFJLaBAD2qS2w9IMVQRGIbA0Q1IQIlSEBiGzhoEttAgJ7VJbaeoAKLSWwDAXpUl9h6QIqhiMQ2BohqQgRKkIDENnDQJLaBAD2rS2w9QQUWk9gGAvSoLrH1gBRDEYltDBDVhAiUIAGJbeCgSWwDAXpWl9h6ggosJrENBOhRXWLrASmGIhLbGCCqCREoQQIS28BBk9gGAvSsLrH1BBVYTGIbCNCjusTWA1IMRSS2MUBUEyJQggQktoGDJrENBOhZXWLrCSqwmMQ2EKBHdYmtB6QYikhsY4CoJkSgBAlIbAMHTWIbCNCzusTWE1RgMYltIECP6hJbD0gxFJHYxgBRTYhACRKQ2AYOmsQ2EKBndYmtJ6jAYhLbQIAe1SW2HpBiKCKxjQGimhCBEiSQuNi2tbVZoVA4hKa8vNz9nsvlLPoun88bP3zGCrW2troyncsWK1uJbTojI7FNh7PENnnOEtvkGdODxDYdzupFBIqNQKJiS+MbNmyw+vp6Kysrc9s+evRoq6ystObmZtu0aZO1tLS470aMGGE9e/a0nTt3uh/qDhgwwKqrqw9Jb7HBY30ktumMisQ2Hc4S2+Q5S2yTZyyxTYexehGBYiSQqNgSqb3lllucyCKuRGRPPPFE69evny1atMgWLlxogwYNcvI7a9YsmzZtmj3zzDOOE9FchPjiiy92ZYjoFuMisU1nVCS26XCW2CbPWWKbPGOJbTqM1YsIFCOBxMX2pz/9qZ1++uk2derUQ5HXhoYGu/322+2CCy6wmpoaW7ZsmRPayZMn2/bt2+3qq692aQh33nmnjRs3zs4444xDaQnFBlFim86ISGzT4SyxTZ6zxDZ5xhLbdBirFxEoRgKJi+1tt91mEydOdAJbUVFhQ4YMsc2bN9t9991n3/zmN61v3762f/9+Q4CbmprstNNOs1NOOcWJ7Pz5823jxo123XXXWY8ePbz5sVGd83q9Kx5Bwfp9e+2dlxdYa3Ozi0hnubS1ttrEGXNsxPijrLy8IstVib3v1UsWWt2aVdbW1po957Y2GzVhoo2ddLT1rKqKfVuzbBDG61YstcaGhkzvkrQXClZRWWk102fbsNHjskQSe9/NjY1Wu2yxbVq7OlPGbBjHynxZmY2umWzjJk/LfH3ihM3xkP25dulCHuqIs+kut8X+XNW3v9VMn2WDhg7vcv0jqRA9t3IkdVVHBEqZQKJiS+NvvPGG1dXVOdHcunWrzZs3zz0c9sgjj9jNN99svXv3dikHP/7xj1209ktf+pKddNJJLu92wYIFtnr1arvhhhu6JLakMezZs8cdtJNccvm8Ne7fZyvf/YO1trZkLlwFhKtmig0ePdZy+TLOWklufmptc4DeuGq5ba9bb2xj1hcQrMPgUWNt+LgaJ19J72dpgWZ/3r5xnW1Zu9pamhqN/2e1wLS8osJG1kyxgUNHZLUasffLvtvS3GSba1fajk0bMmV8SGzzeRsyerwNG3dU5n9b8QHPWaHQZjvq1tmm2g94XDm+po+gJfbnnlW93fG5b/UQQ3STXDhmcm7tSkAoyfVR2yKQJoHExTbaGA7oRGmJypJacO+999pNN91k/fv3dxL6s5/9zD1IRg4uqQtEbJ966inbtm2bS03oyh8o4oxEJx21ZZua6g/Y+mWLrK1IxHbouKNswLCR3UpsEaxt61bb7i2b3Mkqc7EttNnAoSNt0KixVtGjG4ltLme7t25yMpD1HQgOTGXl5TZk7FHWr3pomsfERPti321tabbtG9bYnm2bLZfL7uKhs9gOHD7KqkeNzVwA44IPZy5Ad2+ts+3r12QfsW0vWI9eVTZ0bI317j8w8Ythzp88fM0D2VpE4PNGIFGxRTD37dvnUhBYnn32WWtsbHS5tXfccYedf/75Lod21apV9tprr7kHzHbt2mWXXHKJE9sHHnjApTAQwY2m/iq2AVKObTojohzbdDgrxzZ5zsqxTZ4xPWi6r3Q4qxcRKDYCiYotUks6AVeOpAfU1tY6qR0+fLi9+uqrtnLlSpd/i9jOnTvXxo4daw8++KANGzbMXdGSe0v5Pn36ZB6l+7SBk9ims0tLbNPhLLFNnrPENnnGEtt0GKsXEShGAomKLRvMVF47duxwYjpq1Cg3dVf0IgbyZ5HfgQMH2pgxY9yDC7t377b169c7sSVaW1VVVbRSy/ZJbNPZrSW26XCW2CbPWWKbPGOJbTqM1YsIFCOBxMW2GDc6znWS2MZJ89Pbktimw1limzxniW3yjCW26TBWLyJQjAQktoGjIrENBOhZXWLrCSqwmMQ2EKBHdYmtB6QYiijHNgaIakIESpCAxDZw0CS2gQA9q0tsPUEFFpPYBgL0qC6x9YAUQxGJbQwQ1YQIlCABiW3goElsAwF6VpfYeoIKLCaxDQToUV1i6wEphiIS2xggqgkRKEECEtvAQZPYBgL0rC6x9QQVWExiGwjQo7rE1gNSDEUktjFAVBMiUIIEJLaBgyaxDQToWV1i6wkqsJjENhCgR3WJrQekGIpIbGOAqCZEoAQJSGwDB01iGwjQs7rE1hNUYDGJbSBAj+oSWw9IMRSR2MYAUU2IQAkSkNgGDprENhCgZ3WJrSeowGIS20CAHtUlth6QYigisY0BopoQgRIkILENHDSJbSBAz+oSW09QgcUktoEAPapLbD0gxVBEYhsDRDUhAiVIQGIbOGgS20CAntUltp6gAotJbAMBelSX2HpAiqGIxDYGiGpCBEqQgMQ2cNAktoEAPatLbD1BBRaT2AYC9KgusfWAFEMRiW0MENWECJQgAYlt4KBJbAMBelaX2HqCCiwmsQ0E6FFdYusBKYYiEtsYIKoJEShBAhLbwEGT2AYC9KwusfUEFVhMYhsI0KO6xNYDUgxFJLYxQFQTIlCCBCS2gYMmsQ0E6FldYusJKrCYxDYQoEd1ia0HpBiKSGxjgKgmRKAECUhsAwdNYhsI0LO6xNYTVGAxiW0gQI/qElsPSDEUkdjGAFFNiEAJEpDYBg6axDYQoGd1ia0nqMBiEttAgB7VJbYekGIoIrGNAaKaEIESJCCxDRw0iW0gQM/qEltPUIHFJLaBAD2qS2w9IMVQRGIbA0Q1IQIlSEBiGzhoEttAgJ7VJbaeoAKLSWwDAXpUl9h6QIqhiMQ2BohqQgRKkIDENnDQJLaBAD2rS2w9QQUWk9gGAvSoLrH1gBRDEYltDBDVhAiUIAGJbeCgSWwDAXpWl9h6ggosJrENBOhRXWLrASmGIhLbGCCqCREoQQIS28BBk9gGAvSsLrH1BBVYTGIbCNCjusTWA1IMRSS2MUBUEyJQggQktoGDJrENBOhZXWLrCSqwmMQ2EKBHdYmtB6QYikhsY4CoJkSgBAlIbAMHTWIbCNCzusTWE1RgMYltIECP6hJbD0gxFJHYxgBRTYhACRKQ2AYOmsQ2EKBndYmtJ6jAYhLbQIAe1SW2HpBiKCKxjQGimhCBEiQgsQ0cNIltIEDP6hJbT1CBxSS2gQA9qktsPSDFUERiGwNENSECJUhAYhs4aBLbQICe1SW2nqACi0lsAwF6VJfYekCKoYjENgaIakIESpCAxDZw0CS2gQA9q0tsPUEFFpPYBgL0qC6x9YAUQxGJbQwQ1YQIlCABiW3goElsAwF6VpfYeoIKLCaxDQToUV1i6wEphiIS2xggqgkRKEECEtvAQZPYBgL0rC6x9QQVWExiGwjQo7rE1gNSDEUktjFAVBMiUIIEJLaBg4bYvvXic9ba3BTYUnj1QlubTZo510ZNqLHyih7hDRZRCysXvWsba1daW1tr5msF59E1k2zclGOsV1XvzNcnzhVwYrt8iTU2NFgul4uz6a611d5uFZWVNmnGXBs+dnzX6hZ5acR29dJFVrdmVbaMD3LKl5XZ2IlTbPzU6ZbP54ucnv/qIbYcM1Ytec+/UkIlOdH27tffJs2YY9XDRiTUi5oVARGAQLcUWzYqrcVFbF+KxDZDETBz0jd55lwbOX6ilVdUpIUglX5WLn7H6mpXHRTbbDkXCm026qhJNn7yNOvZzcR2Y+0Htmb5UmtqqLdcLjvJaW8vWI/KnjZxxhwbPqb7iW3t+5HYZse44w+33RDbMYjtlG4mtq0tVndIbLM9ZrA/9+43wIntoKHDUzlm0kmmF6epbaU6EoGPEshcbFmBSESjP8LQP8ZCoWANDQ2H2k1q0HP5vDUe2O8iAq2trZZlgIttLLQVbOT4Ghs8YpSxbpai4CfFuOPgnLdNa1bZ9q2bjGhp5pwLBRs8bKQNGzPOKnpUJr6fJcm2c9vsMzs219mWDWutpanJcvnsZIBjQnl5hdufBwwemhaCxPvh2NbS0myb162xnVs2Zcq4I7JhLko7eMRoGzZ6bLcSIc4D7M+b19cmPq6f1QH7c89evd3+3HfgIGsvFD6rStD3jGllZaWVlZUFtaPKIlCKBDIVWzrfs2eP1dfXW3l5uQ0aNMj9IYaKbXNzs23cuNE4sCW9sK7FdPsOpmlsd9JcD28fxqH7RZzrHF2QpXl3IM71/7S2ipFzd9uf2Y+jnzTG1KeP7nrcKKbjc5rHjIqKChs8eLBVVVX5DL/KiEC3IpC52L766qu2Zs0a69u3r5199tnuDzEOgeluJ8NutddpY0RABERABBIlUGwXT4lurBoXgU4EMhVbjYQIiIAIiIAIiIAIiIAIxEVAYhsXSbUjAiIgAiIgAiIgAiKQKQGJbab41bkIiIAIiIAIiIAIiEBcBCS2cZFUOyIgAiIgAiIgAiIgApkSkNhmil+di4AIiIAIiIAIiIAIxEVAYhsXSbUjAiIgAiIgAiIgAiKQKQGJbab41bkIiIAIiIAIiIAIiEBcBCS2cZFUOyIgAiIgAiIgAiIgApkSkNgmjJ8XRfC63WjhzWpAj96Iw79tbW3u6+gNZpTn9+gtULRBmageb2ljieNFFglvfirNwwU+0Us5IrZ83vlNWpSJ/h/V6fymO+pHbUSfi/GHQxi9nQpG0b4Y8enMufM4RPst30dMO+/PfFZsbztLZaf9I51E+2HEsfObDaPjQucxiPblaL+PXqMatdP5WJP1thVT/5903Oi8P8P6cM6dxyQal+jYQ91ofy6m7dS6iMDnjYDENuERX716tb300kvugAfso48+2nbs2GHDhw+3qVOnGq8+fO2116xXr17u/y0tLbZgwQIbMmSIzZkzx73vm9cD84a2xsZG99rhk08+2QYMGCCxPTh2MHvxxRcdJ04uffr0sbFjxzrOM2bMsKFDh9quXbvsvffes2nTprlXTX7wwQe2YsUKmz17to0ePdpdfLzzzjtWW1vrxun444+38ePHu1c9S247QHMCh9Hy5cvdCZ99Fs4HDhywMWPG2IQJE6yhocEWLVpk1dXVjtv777/vXpvNd9OnT7d+/fo5xosXL7Z9+/bZpEmT3JgwZuLcwXn79u321ltv2aZNm9zxgf23d+/e7jt4sf/ytsatW7e64wjlGRPKwnjKlCmu7FmOhYoAAAjVSURBVJYtWxzn/v3726xZs9yxRMuHBPbv328LFy60ZcuWOTbsmxx3eSX7uHHj3L69bds2W7Vqlfs82v9p4aijjnLHZ/bhd9991x17Bg4c6I4no0aN0r6sHU0EMiQgsU0YPlLLge9LX/qSOzlxAkdk3377bbvxxhudUN1999128cUXOxl47LHH3MmIExF1WH7zm9+4gyii9eSTT7oT22mnnXboZJfwJhR98/X19Y4hJxtO7D179nTidd9997nPTjjhBHv99ded6J555pm2fv16d7HBif+qq65y8vv73//encQou3nzZidkvOKZk1vniFnRw0hwBbmAePTRR10Pxx13nBMmZHT+/Pnus1NPPdWx5aKBcYAbY0E9eB9zzDFOEJAJxIG/hT/84Q9WU1Njxx57rPXo0SPBtS+dphEpjhEjRoxwf/dwqaurcxe3HAOQJ3giWjBl/+eV5NTbsGGDnXLKKe6CjH0aaaP8hRde6Hhr+ZAAFwYRx3POOcddGCC7L7/8stt3L7roInfs5gKYfZuLNgQYmeXCg2M0F8UcRwg4UHb37t12xRVX6NisHU0EMiQgsU0Y/iuvvOJOLldeeaU7+bBwIvr5z39uc+fOdTLV1NTkTjxIAtEvTvaUueCCC1z04Fe/+pWTLCTtkUcecZGF008/XQfPg2PHCQf5J/I3c+bMQ5EpTj5ED/kMmUKeiIrv3bvX8X3mmWecoBEFe+CBB5zEMiZcbNx///1OCJBeCVcHaASVCytklQsA9kOWlStXOulCVpEF5JWIdxRl5E7D008/7e4ysK+znyNsRLieffZZdyfixBNPdJFJLWbc5eHCF4lln43YI1wcL+BElJZ9mQuIaGEc2M85TnCxwH7O/s+4nXXWWRLbw3YuWHLBy0XA+eef7/ZLLogJLHBnAoZwjgIJUXVE9o033nD7N8dlFo4ZS5Yscbw5blNHiwiIQDYEJLYJc0dsOdgRfSVigiQRGeAzUg4QWaKG3KqNcmefeOIJ9zkHSOogDUTFEANk4JJLLlEqQqdxi8SWEzoRLMSLH042XAhw25bIyrnnnuuki2Xnzp320EMPOXFAiIlE8sdw0kknuX8RZeSMH9rS8qHYIgBcECC27M/8//nnn3dSRRSXqDhSwAJLROCFF15wt2jhzgUeXNm3iZghw/yfdAYt5lI1EKeRI0e6CwDSmOAMR3gRmeVi7YwzzjgkqwgZMoYUMzZRWggyzEUcAqaI7Uf3LsSWYyv7KOLP8RfORGQRXi4uuFjjOMzdtGh/hjHjw3GDqC31OV6/+eab7m7PpZdealVVVdqVRUAEMiIgsU0YPLcUSS8g+sJBk4ggOXCAv+WWW5wIXH755YeiuaxOZ7FFqjiZEUXg1iMSx4EWgUOQlZdojsldd93lIlSIP9ES8pD5F27wP++885wMRNHXw8WWulyEkK4Ac26pExXnxCWx7fgjIfIHS27NwpkfLgzYt+HFd1xcRHcT2MeJ0D733HPuzgPyyu1aeH7hC184JLYIhsT2wwMRF2K/+93vXF446QhclLEfcqyIjgWkIvFZJFtr1651MoYMs+8jw/xdSGw//QBPNJY7BtxRYx9GXrmQgDmpSHzHHRukN+JMHWSYYzGpChxP+J02uEPERQXHZi0iIALZEZDYJsweWUIEyLuKUhGiLu+55x53MOUkxYM40dJZbIne8GDU1Vdf7cpyokIOrr32WpfXJbHtSO2499573QmFE1FnESXnkNvgMCaKGD0xfrjYRtFyxoCTF2PASYqLkM7fJby7FHXzUSoC+ypiimhFCzy5q0A6B9xgRsQcCeDBGlINiH4hC4hAVJ+7FowfqQ3Dhg0r6u1Pa+WiVASirlEqQtQ3UUQitnzORQQHcCLeHGfI/4wuKjguwJXjBYKriO3HRy9KRSBAEKUiRKWiqDl//6QkwZmLX6Ky8KY8x18+pyz7OePBHR8WHZfT+mtRPyLwcQIS24T3Ck4sS5cudWIa5SRGXf7yl790ssotRW5dRdPPPP744+4hBh4oQwoQBlIZuJXLAyE8SMLtLlITtHSILRcJ5BseHmFdt26dywvl9vjEiRPdQyGRDDz88MMuQkMkFxHjdi75nsgWZXhgRLlyH+5hiC37JhcOiGrn/Y9IN1FG5DUSWyKI5B3yf/JBYczfAlF0mFMfIYtym5XL3MEasUWgEFsi2Z0XPieXls+5UIM7aR5ExoksIlvRlGAcQ7goZp9GbDWTykePlggqd9QQW+6CdZZRxoDv2G+5y0aqAfszD0aS0sQ+y8KxmDQcuEcPoEVT2+nYLAIikA0BiW3C3DmxR7e1D8+7QqCI4hJlJNpCBIHPOOAiWUgVJyRuMyIERLqIkhGVIVdUT+t3DB4ndU7uSBUy0FmQYIoMwJjbtJy8uGXIuHCrF+58x4MgnLT4jNuSiAO32hV5+fAPhAgsDzbClxN+9HAYJYhmEU3kwabJkyc7mWJM2HcRYTgyPggtn8Gf9IQoyq78zw85M80X+yJTecGy88LnfM8Dj9wyJ3rLxTPiRSSdseECj7Hhzg7ixQJ7orxcHGvpIMA0dKQccBeHi6/Of+vkypJeQBoIF8RRfjOBBgIU1CEnnGM6xxfkmAs3vkOEOQ5pEQERyIaAxDYb7upVBERABERABERABEQgZgIS25iBqjkREAEREAEREAEREIFsCEhss+GuXkVABERABERABERABGImILGNGaiaEwEREAEREAEREAERyIaAxDYb7upVBERABERABERABEQgZgIS25iBqjkREAEREAEREAEREIFsCEhss+GuXkVABERABERABERABGImILGNGaiaEwEREAEREAEREAERyIaAxDYb7upVBERABERABERABEQgZgKfKrYx96PmREAEREAEREAEREAERCBxAg0NDe6tr7nly5cXeCVmZWVlDuPVIgIiIAIiIAIiIAIiIAKlQoDXYzc1NbVv3brVcsuWLduSz+eHFAqFXKlsgNZTBERABERABERABERABCICuRzx2fYD/x/Uv9HP8bdCmQAAAABJRU5ErkJggg==">
          <a:extLst>
            <a:ext uri="{FF2B5EF4-FFF2-40B4-BE49-F238E27FC236}">
              <a16:creationId xmlns:a16="http://schemas.microsoft.com/office/drawing/2014/main" id="{41123908-A189-4D0C-B8E0-8527C1C992F7}"/>
            </a:ext>
          </a:extLst>
        </xdr:cNvPr>
        <xdr:cNvSpPr>
          <a:spLocks noChangeAspect="1" noChangeArrowheads="1"/>
        </xdr:cNvSpPr>
      </xdr:nvSpPr>
      <xdr:spPr bwMode="auto">
        <a:xfrm>
          <a:off x="260350" y="14865350"/>
          <a:ext cx="304800" cy="2942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675550</xdr:colOff>
      <xdr:row>42</xdr:row>
      <xdr:rowOff>192767</xdr:rowOff>
    </xdr:from>
    <xdr:to>
      <xdr:col>10</xdr:col>
      <xdr:colOff>36286</xdr:colOff>
      <xdr:row>57</xdr:row>
      <xdr:rowOff>72571</xdr:rowOff>
    </xdr:to>
    <xdr:graphicFrame macro="">
      <xdr:nvGraphicFramePr>
        <xdr:cNvPr id="17" name="Chart 3">
          <a:extLst>
            <a:ext uri="{FF2B5EF4-FFF2-40B4-BE49-F238E27FC236}">
              <a16:creationId xmlns:a16="http://schemas.microsoft.com/office/drawing/2014/main" id="{47D3B493-52B0-4009-A593-B54B81FFD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68B2EA8D-242C-4F7F-9159-20FA8D6C162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BCE11B78-D1C7-4619-B8C7-222A828E9AB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AC5A365A-97BE-4E9F-9D21-0B96EF5DA95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F8D15815-BC9A-480F-88D1-D15C457F249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7260402A-65FB-4420-AF66-CB9970F49457}"/>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BFE7811C-A74E-49C9-B098-D35C67F66CA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021B6B0E-72BC-45F2-B930-C331EF60E8E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F0D633A6-97C9-485E-B724-99611CF38F77}"/>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3" name="TextBox 12">
          <a:extLst>
            <a:ext uri="{FF2B5EF4-FFF2-40B4-BE49-F238E27FC236}">
              <a16:creationId xmlns:a16="http://schemas.microsoft.com/office/drawing/2014/main" id="{AE269BCF-6B7D-4960-ABCD-BE3A76E01CB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X8A0T</a:t>
          </a:r>
        </a:p>
      </xdr:txBody>
    </xdr:sp>
    <xdr:clientData/>
  </xdr:twoCellAnchor>
  <xdr:twoCellAnchor>
    <xdr:from>
      <xdr:col>3</xdr:col>
      <xdr:colOff>189863</xdr:colOff>
      <xdr:row>4</xdr:row>
      <xdr:rowOff>7197</xdr:rowOff>
    </xdr:from>
    <xdr:to>
      <xdr:col>4</xdr:col>
      <xdr:colOff>555043</xdr:colOff>
      <xdr:row>4</xdr:row>
      <xdr:rowOff>583197</xdr:rowOff>
    </xdr:to>
    <xdr:sp macro="" textlink="">
      <xdr:nvSpPr>
        <xdr:cNvPr id="2" name="TextBox 14" descr="{1A14H}:{1A14H}:{1A14H}:{1A14H}:{1A14H}:{1A14H}:{1A14H}:{1A14H}:{2A14H}:">
          <a:hlinkClick xmlns:r="http://schemas.openxmlformats.org/officeDocument/2006/relationships" r:id="rId3"/>
          <a:extLst>
            <a:ext uri="{FF2B5EF4-FFF2-40B4-BE49-F238E27FC236}">
              <a16:creationId xmlns:a16="http://schemas.microsoft.com/office/drawing/2014/main" id="{D0A6A51A-50BF-4474-98D8-B5453EFB0871}"/>
            </a:ext>
          </a:extLst>
        </xdr:cNvPr>
        <xdr:cNvSpPr txBox="1">
          <a:spLocks noChangeAspect="1"/>
        </xdr:cNvSpPr>
      </xdr:nvSpPr>
      <xdr:spPr>
        <a:xfrm>
          <a:off x="6133463" y="2299547"/>
          <a:ext cx="124783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4</xdr:col>
      <xdr:colOff>703261</xdr:colOff>
      <xdr:row>4</xdr:row>
      <xdr:rowOff>3387</xdr:rowOff>
    </xdr:from>
    <xdr:to>
      <xdr:col>6</xdr:col>
      <xdr:colOff>184521</xdr:colOff>
      <xdr:row>4</xdr:row>
      <xdr:rowOff>579387</xdr:rowOff>
    </xdr:to>
    <xdr:sp macro="" textlink="">
      <xdr:nvSpPr>
        <xdr:cNvPr id="4" name="TextBox 15" descr="{1A15H}:{1A15H}:{1A15H}:{1A15H}:{1A15H}:{1A15H}:{1A15H}:{1A15H}:{2A15H}:">
          <a:hlinkClick xmlns:r="http://schemas.openxmlformats.org/officeDocument/2006/relationships" r:id="rId4"/>
          <a:extLst>
            <a:ext uri="{FF2B5EF4-FFF2-40B4-BE49-F238E27FC236}">
              <a16:creationId xmlns:a16="http://schemas.microsoft.com/office/drawing/2014/main" id="{414FA9DD-C51B-4A09-9A3D-E3AFE2815EEA}"/>
            </a:ext>
          </a:extLst>
        </xdr:cNvPr>
        <xdr:cNvSpPr txBox="1">
          <a:spLocks noChangeAspect="1"/>
        </xdr:cNvSpPr>
      </xdr:nvSpPr>
      <xdr:spPr>
        <a:xfrm>
          <a:off x="7529511" y="2295737"/>
          <a:ext cx="13862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a:t>
          </a:r>
          <a:br>
            <a:rPr lang="en-AU" sz="1000" b="1" dirty="0" err="1">
              <a:solidFill>
                <a:schemeClr val="accent4"/>
              </a:solidFill>
              <a:latin typeface="+mn-lt"/>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a:t>
          </a:r>
          <a:r>
            <a:rPr lang="en-AU" sz="1000" b="1" dirty="0" err="1">
              <a:solidFill>
                <a:schemeClr val="accent4"/>
              </a:solidFill>
              <a:latin typeface="+mn-lt"/>
              <a:cs typeface="Poppins" panose="00000500000000000000" pitchFamily="2" charset="0"/>
            </a:rPr>
            <a:t> Reports</a:t>
          </a:r>
        </a:p>
      </xdr:txBody>
    </xdr:sp>
    <xdr:clientData/>
  </xdr:twoCellAnchor>
  <xdr:twoCellAnchor>
    <xdr:from>
      <xdr:col>7</xdr:col>
      <xdr:colOff>857143</xdr:colOff>
      <xdr:row>4</xdr:row>
      <xdr:rowOff>5292</xdr:rowOff>
    </xdr:from>
    <xdr:to>
      <xdr:col>9</xdr:col>
      <xdr:colOff>186003</xdr:colOff>
      <xdr:row>4</xdr:row>
      <xdr:rowOff>581292</xdr:rowOff>
    </xdr:to>
    <xdr:sp macro="" textlink="">
      <xdr:nvSpPr>
        <xdr:cNvPr id="21" name="TextBox 16" descr="{1A16H}:{1A16H}:{1A16H}:{1A16H}:{1A16H}:{1A16H}:{1A16H}:{1A16H}:{2A16H}:">
          <a:hlinkClick xmlns:r="http://schemas.openxmlformats.org/officeDocument/2006/relationships" r:id="rId5"/>
          <a:extLst>
            <a:ext uri="{FF2B5EF4-FFF2-40B4-BE49-F238E27FC236}">
              <a16:creationId xmlns:a16="http://schemas.microsoft.com/office/drawing/2014/main" id="{347A5FB5-5EA1-4218-9C23-05E1751803C3}"/>
            </a:ext>
          </a:extLst>
        </xdr:cNvPr>
        <xdr:cNvSpPr txBox="1">
          <a:spLocks noChangeAspect="1"/>
        </xdr:cNvSpPr>
      </xdr:nvSpPr>
      <xdr:spPr>
        <a:xfrm>
          <a:off x="10610743" y="2297642"/>
          <a:ext cx="13735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Annual</a:t>
          </a:r>
          <a:br>
            <a:rPr lang="en-AU" sz="1000" b="1" dirty="0" err="1">
              <a:solidFill>
                <a:schemeClr val="accent4"/>
              </a:solidFill>
              <a:latin typeface="+mn-lt"/>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a:t>
          </a:r>
          <a:r>
            <a:rPr lang="en-AU" sz="1000" b="1" dirty="0" err="1">
              <a:solidFill>
                <a:schemeClr val="accent4"/>
              </a:solidFill>
              <a:latin typeface="+mn-lt"/>
              <a:cs typeface="Poppins" panose="00000500000000000000" pitchFamily="2" charset="0"/>
            </a:rPr>
            <a:t> &amp; Presentations</a:t>
          </a:r>
        </a:p>
      </xdr:txBody>
    </xdr:sp>
    <xdr:clientData/>
  </xdr:twoCellAnchor>
  <xdr:twoCellAnchor>
    <xdr:from>
      <xdr:col>6</xdr:col>
      <xdr:colOff>339512</xdr:colOff>
      <xdr:row>4</xdr:row>
      <xdr:rowOff>3387</xdr:rowOff>
    </xdr:from>
    <xdr:to>
      <xdr:col>7</xdr:col>
      <xdr:colOff>702152</xdr:colOff>
      <xdr:row>4</xdr:row>
      <xdr:rowOff>579387</xdr:rowOff>
    </xdr:to>
    <xdr:sp macro="" textlink="">
      <xdr:nvSpPr>
        <xdr:cNvPr id="20" name="TextBox 17" descr="{1A17H}:{1A17H}:">
          <a:hlinkClick xmlns:r="http://schemas.openxmlformats.org/officeDocument/2006/relationships" r:id="rId6"/>
          <a:extLst>
            <a:ext uri="{FF2B5EF4-FFF2-40B4-BE49-F238E27FC236}">
              <a16:creationId xmlns:a16="http://schemas.microsoft.com/office/drawing/2014/main" id="{D93C9151-2A95-4884-8905-B2DD8A07B808}"/>
            </a:ext>
          </a:extLst>
        </xdr:cNvPr>
        <xdr:cNvSpPr txBox="1">
          <a:spLocks noChangeAspect="1"/>
        </xdr:cNvSpPr>
      </xdr:nvSpPr>
      <xdr:spPr>
        <a:xfrm>
          <a:off x="9070762" y="2295737"/>
          <a:ext cx="138499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r>
            <a:rPr lang="en-AU" sz="1000" b="1" dirty="0" err="1">
              <a:solidFill>
                <a:schemeClr val="accent4"/>
              </a:solidFill>
              <a:latin typeface="+mn-lt"/>
              <a:ea typeface="+mn-ea"/>
              <a:cs typeface="Poppins" panose="00000500000000000000" pitchFamily="2" charset="0"/>
            </a:rPr>
            <a:t>Climate</a:t>
          </a:r>
          <a:r>
            <a:rPr lang="en-AU" sz="1000" b="1" dirty="0" err="1">
              <a:solidFill>
                <a:schemeClr val="accent4"/>
              </a:solidFill>
              <a:latin typeface="+mn-lt"/>
              <a:cs typeface="Poppins" panose="00000500000000000000" pitchFamily="2" charset="0"/>
            </a:rPr>
            <a:t> Transition Plan</a:t>
          </a:r>
        </a:p>
      </xdr:txBody>
    </xdr:sp>
    <xdr:clientData/>
  </xdr:twoCellAnchor>
  <xdr:twoCellAnchor>
    <xdr:from>
      <xdr:col>9</xdr:col>
      <xdr:colOff>335913</xdr:colOff>
      <xdr:row>4</xdr:row>
      <xdr:rowOff>0</xdr:rowOff>
    </xdr:from>
    <xdr:to>
      <xdr:col>10</xdr:col>
      <xdr:colOff>551233</xdr:colOff>
      <xdr:row>4</xdr:row>
      <xdr:rowOff>576000</xdr:rowOff>
    </xdr:to>
    <xdr:sp macro="" textlink="">
      <xdr:nvSpPr>
        <xdr:cNvPr id="22" name="TextBox 18" descr="{1A14H}:{1A14H}:{1A14H}:{1A14H}:{1A14H}:{1A14H}:{1A14H}:{1A14H}:{2A14H}:">
          <a:hlinkClick xmlns:r="http://schemas.openxmlformats.org/officeDocument/2006/relationships" r:id="rId7"/>
          <a:extLst>
            <a:ext uri="{FF2B5EF4-FFF2-40B4-BE49-F238E27FC236}">
              <a16:creationId xmlns:a16="http://schemas.microsoft.com/office/drawing/2014/main" id="{69012C2B-091D-47F1-B7FF-DC6C55290132}"/>
            </a:ext>
          </a:extLst>
        </xdr:cNvPr>
        <xdr:cNvSpPr txBox="1">
          <a:spLocks noChangeAspect="1"/>
        </xdr:cNvSpPr>
      </xdr:nvSpPr>
      <xdr:spPr>
        <a:xfrm>
          <a:off x="12134213" y="2292350"/>
          <a:ext cx="123767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cs typeface="Poppins" panose="00000500000000000000" pitchFamily="2" charset="0"/>
            </a:rPr>
            <a:t>Databook</a:t>
          </a:r>
          <a:br>
            <a:rPr lang="en-AU" sz="1000" b="1" dirty="0" err="1">
              <a:solidFill>
                <a:schemeClr val="bg1"/>
              </a:solidFill>
              <a:latin typeface="+mn-lt"/>
              <a:cs typeface="Poppins" panose="00000500000000000000" pitchFamily="2" charset="0"/>
            </a:rPr>
          </a:br>
          <a:r>
            <a:rPr lang="en-AU" sz="1000" b="1" dirty="0" err="1">
              <a:solidFill>
                <a:schemeClr val="bg1"/>
              </a:solidFill>
              <a:latin typeface="+mn-lt"/>
              <a:cs typeface="Poppins" panose="00000500000000000000" pitchFamily="2" charset="0"/>
            </a:rPr>
            <a:t>Index</a:t>
          </a:r>
        </a:p>
      </xdr:txBody>
    </xdr:sp>
    <xdr:clientData/>
  </xdr:twoCellAnchor>
  <xdr:twoCellAnchor editAs="oneCell">
    <xdr:from>
      <xdr:col>0</xdr:col>
      <xdr:colOff>230188</xdr:colOff>
      <xdr:row>1</xdr:row>
      <xdr:rowOff>55563</xdr:rowOff>
    </xdr:from>
    <xdr:to>
      <xdr:col>1</xdr:col>
      <xdr:colOff>1706126</xdr:colOff>
      <xdr:row>4</xdr:row>
      <xdr:rowOff>307443</xdr:rowOff>
    </xdr:to>
    <xdr:pic>
      <xdr:nvPicPr>
        <xdr:cNvPr id="15" name="Picture 14">
          <a:extLst>
            <a:ext uri="{FF2B5EF4-FFF2-40B4-BE49-F238E27FC236}">
              <a16:creationId xmlns:a16="http://schemas.microsoft.com/office/drawing/2014/main" id="{E34F20CE-78B3-492B-B210-3D85B9B606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0188" y="261938"/>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135373</xdr:rowOff>
    </xdr:from>
    <xdr:to>
      <xdr:col>14</xdr:col>
      <xdr:colOff>8917</xdr:colOff>
      <xdr:row>24</xdr:row>
      <xdr:rowOff>20495</xdr:rowOff>
    </xdr:to>
    <xdr:pic>
      <xdr:nvPicPr>
        <xdr:cNvPr id="3" name="Picture 2">
          <a:extLst>
            <a:ext uri="{FF2B5EF4-FFF2-40B4-BE49-F238E27FC236}">
              <a16:creationId xmlns:a16="http://schemas.microsoft.com/office/drawing/2014/main" id="{4596C993-9C19-0763-7248-5B5FC6BC9FF7}"/>
            </a:ext>
          </a:extLst>
        </xdr:cNvPr>
        <xdr:cNvPicPr>
          <a:picLocks noChangeAspect="1"/>
        </xdr:cNvPicPr>
      </xdr:nvPicPr>
      <xdr:blipFill>
        <a:blip xmlns:r="http://schemas.openxmlformats.org/officeDocument/2006/relationships" r:embed="rId1"/>
        <a:stretch>
          <a:fillRect/>
        </a:stretch>
      </xdr:blipFill>
      <xdr:spPr>
        <a:xfrm>
          <a:off x="0" y="135373"/>
          <a:ext cx="8806553" cy="4855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101600</xdr:rowOff>
    </xdr:to>
    <xdr:sp macro="" textlink="">
      <xdr:nvSpPr>
        <xdr:cNvPr id="18434" name="AutoShape 2" descr="APA-Energy-Line-White.png (1266×789)">
          <a:extLst>
            <a:ext uri="{FF2B5EF4-FFF2-40B4-BE49-F238E27FC236}">
              <a16:creationId xmlns:a16="http://schemas.microsoft.com/office/drawing/2014/main" id="{00000000-0008-0000-0000-000002480000}"/>
            </a:ext>
          </a:extLst>
        </xdr:cNvPr>
        <xdr:cNvSpPr>
          <a:spLocks noChangeAspect="1" noChangeArrowheads="1"/>
        </xdr:cNvSpPr>
      </xdr:nvSpPr>
      <xdr:spPr bwMode="auto">
        <a:xfrm>
          <a:off x="12245340" y="144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12700</xdr:colOff>
      <xdr:row>2</xdr:row>
      <xdr:rowOff>12700</xdr:rowOff>
    </xdr:from>
    <xdr:to>
      <xdr:col>2</xdr:col>
      <xdr:colOff>20100</xdr:colOff>
      <xdr:row>42</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55575" y="117475"/>
          <a:ext cx="9122825" cy="7988300"/>
        </a:xfrm>
        <a:prstGeom prst="rect">
          <a:avLst/>
        </a:prstGeom>
        <a:solidFill>
          <a:schemeClr val="accent4"/>
        </a:solidFill>
      </xdr:spPr>
      <xdr:txBody>
        <a:bodyPr vertOverflow="clip" horzOverflow="clip" wrap="square" lIns="180000" tIns="360000" rIns="180000" bIns="180000" rtlCol="0" anchor="t">
          <a:noAutofit/>
        </a:bodyPr>
        <a:lstStyle/>
        <a:p>
          <a:pPr lvl="0" algn="l"/>
          <a:r>
            <a:rPr lang="en-AU" sz="1000" b="1" dirty="0" err="1">
              <a:solidFill>
                <a:schemeClr val="bg1"/>
              </a:solidFill>
              <a:latin typeface="+mn-lt"/>
              <a:cs typeface="Arial" panose="020B0604020202020204" pitchFamily="34" charset="0"/>
            </a:rPr>
            <a:t>APA FY24 Sustainability Data Book</a:t>
          </a:r>
        </a:p>
        <a:p>
          <a:pPr lvl="0" algn="l"/>
          <a:endParaRPr lang="en-AU" sz="1000" b="1" dirty="0" err="1">
            <a:solidFill>
              <a:schemeClr val="bg1"/>
            </a:solidFill>
            <a:latin typeface="+mn-lt"/>
            <a:cs typeface="Arial" panose="020B0604020202020204" pitchFamily="34" charset="0"/>
          </a:endParaRPr>
        </a:p>
        <a:p>
          <a:pPr lvl="0" algn="l"/>
          <a:endParaRPr lang="en-AU" sz="1000" b="1" dirty="0" err="1">
            <a:solidFill>
              <a:schemeClr val="bg1"/>
            </a:solidFill>
            <a:latin typeface="+mn-lt"/>
            <a:cs typeface="Arial" panose="020B0604020202020204" pitchFamily="34" charset="0"/>
          </a:endParaRPr>
        </a:p>
        <a:p>
          <a:pPr lvl="0" algn="l"/>
          <a:endParaRPr lang="en-AU" sz="1000" b="1" dirty="0" err="1">
            <a:solidFill>
              <a:schemeClr val="bg1"/>
            </a:solidFill>
            <a:latin typeface="+mn-lt"/>
            <a:cs typeface="Arial" panose="020B0604020202020204" pitchFamily="34" charset="0"/>
          </a:endParaRPr>
        </a:p>
        <a:p>
          <a:pPr lvl="0" algn="l">
            <a:lnSpc>
              <a:spcPts val="1300"/>
            </a:lnSpc>
          </a:pPr>
          <a:r>
            <a:rPr lang="en-AU" sz="1000" b="1" dirty="0" err="1">
              <a:solidFill>
                <a:schemeClr val="bg1"/>
              </a:solidFill>
              <a:latin typeface="+mn-lt"/>
              <a:cs typeface="Arial" panose="020B0604020202020204" pitchFamily="34" charset="0"/>
            </a:rPr>
            <a:t>Important notice</a:t>
          </a:r>
        </a:p>
        <a:p>
          <a:pPr lvl="0" algn="l">
            <a:lnSpc>
              <a:spcPts val="1300"/>
            </a:lnSpc>
          </a:pPr>
          <a:endParaRPr lang="en-AU" sz="1000" b="0" dirty="0" err="1">
            <a:solidFill>
              <a:schemeClr val="bg1"/>
            </a:solidFill>
            <a:latin typeface="+mn-lt"/>
            <a:cs typeface="Arial" panose="020B0604020202020204" pitchFamily="34" charset="0"/>
          </a:endParaRPr>
        </a:p>
        <a:p>
          <a:pPr lvl="0" algn="l">
            <a:lnSpc>
              <a:spcPts val="1300"/>
            </a:lnSpc>
          </a:pPr>
          <a:r>
            <a:rPr lang="en-AU" sz="1000" b="0" dirty="0" err="1">
              <a:solidFill>
                <a:schemeClr val="bg1"/>
              </a:solidFill>
              <a:latin typeface="+mn-lt"/>
              <a:cs typeface="Arial" panose="020B0604020202020204" pitchFamily="34" charset="0"/>
            </a:rPr>
            <a:t>This FY24 Sustainability Data Book (Data Book) has been prepared for the purpose of providing APA stakeholders with information regarding our approach to sustainability issues related to our business. It has not been prepared as financial or investment advice or to provide any guidance in relation to the future performance of APA.</a:t>
          </a:r>
        </a:p>
        <a:p>
          <a:pPr lvl="0" algn="l">
            <a:lnSpc>
              <a:spcPts val="1300"/>
            </a:lnSpc>
          </a:pPr>
          <a:endParaRPr lang="en-AU" sz="1000" b="0" dirty="0" err="1">
            <a:solidFill>
              <a:schemeClr val="bg1"/>
            </a:solidFill>
            <a:latin typeface="+mn-lt"/>
            <a:cs typeface="Arial" panose="020B0604020202020204" pitchFamily="34" charset="0"/>
          </a:endParaRPr>
        </a:p>
        <a:p>
          <a:pPr lvl="0" algn="l">
            <a:lnSpc>
              <a:spcPts val="1300"/>
            </a:lnSpc>
          </a:pPr>
          <a:r>
            <a:rPr lang="en-AU" sz="1000" b="0" dirty="0" err="1">
              <a:solidFill>
                <a:schemeClr val="bg1"/>
              </a:solidFill>
              <a:latin typeface="+mn-lt"/>
              <a:cs typeface="Arial" panose="020B0604020202020204" pitchFamily="34" charset="0"/>
            </a:rPr>
            <a:t>This Data Book may contain certain forward looking information and statements of opinion. Forward-looking statements may include statements regarding APA’s sustainability plans and strategies, the impact of climate change and other sustainability issues for APA, energy transition scenarios, actions of third parties, and external enablers such as technology development and commercialisation, policy support, market support, and energy and offsets availability. </a:t>
          </a:r>
        </a:p>
        <a:p>
          <a:pPr lvl="0" algn="l">
            <a:lnSpc>
              <a:spcPts val="1300"/>
            </a:lnSpc>
          </a:pPr>
          <a:endParaRPr lang="en-AU" sz="1000" b="0" dirty="0" err="1">
            <a:solidFill>
              <a:schemeClr val="bg1"/>
            </a:solidFill>
            <a:latin typeface="+mn-lt"/>
            <a:cs typeface="Arial" panose="020B0604020202020204" pitchFamily="34" charset="0"/>
          </a:endParaRPr>
        </a:p>
        <a:p>
          <a:pPr lvl="0" algn="l">
            <a:lnSpc>
              <a:spcPts val="1300"/>
            </a:lnSpc>
          </a:pPr>
          <a:r>
            <a:rPr lang="en-AU" sz="1000" b="0" dirty="0" err="1">
              <a:solidFill>
                <a:schemeClr val="bg1"/>
              </a:solidFill>
              <a:latin typeface="+mn-lt"/>
              <a:cs typeface="Arial" panose="020B0604020202020204" pitchFamily="34" charset="0"/>
            </a:rPr>
            <a:t>Forward looking statements in this Data Book are based on management’s current expectations and reflect judgements, assumptions, estimates and other information available as at the date of this Data Book and/or the date of APA’s planning processes or scenario analysis processes. Readers are cautioned not to place undue reliance on such statements, particularly in light of the long-time horizon which this Data Book discusses and the inherent uncertainty in possible policy, market and technological developments in the future. There are also inherent limitations with scenario analysis and it is difficult to predict which, if any, of the scenarios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Investors should carefully consider and form their own views as to these matters and any assumptions. </a:t>
          </a:r>
        </a:p>
        <a:p>
          <a:pPr lvl="0" algn="l">
            <a:lnSpc>
              <a:spcPts val="1300"/>
            </a:lnSpc>
          </a:pPr>
          <a:endParaRPr lang="en-AU" sz="1000" b="0" dirty="0" err="1">
            <a:solidFill>
              <a:schemeClr val="bg1"/>
            </a:solidFill>
            <a:latin typeface="+mn-lt"/>
            <a:cs typeface="Arial" panose="020B0604020202020204" pitchFamily="34" charset="0"/>
          </a:endParaRPr>
        </a:p>
        <a:p>
          <a:pPr lvl="0" algn="l">
            <a:lnSpc>
              <a:spcPts val="1300"/>
            </a:lnSpc>
          </a:pPr>
          <a:r>
            <a:rPr lang="en-AU" sz="1000" b="0" dirty="0" err="1">
              <a:solidFill>
                <a:schemeClr val="bg1"/>
              </a:solidFill>
              <a:latin typeface="+mn-lt"/>
              <a:cs typeface="Arial" panose="020B0604020202020204" pitchFamily="34" charset="0"/>
            </a:rPr>
            <a:t>No representation or warranty is made regarding the accuracy, completeness or reliability of the forward-looking statements or opinions contained in this Data Book, or the assumptions on which either is based. All such information is, by its nature, subject to significant uncertainties outside of the control of APA, and actual results, circumstances and developments may differ materially from those expressed or implied in this Data Book. Except as required by applicable laws or regulations, APA does not undertake to publicly update or review any forward-looking statements (or the assumptions on which they are based), whether as a result of new information or future events. To the maximum extent permitted by law, APA and its officers do not accept any liability for any loss arising from the use of the information contained in this Data Book.</a:t>
          </a:r>
        </a:p>
        <a:p>
          <a:pPr lvl="0" algn="l">
            <a:lnSpc>
              <a:spcPts val="1300"/>
            </a:lnSpc>
          </a:pPr>
          <a:endParaRPr lang="en-AU" sz="1000" b="0" dirty="0" err="1">
            <a:solidFill>
              <a:schemeClr val="bg1"/>
            </a:solidFill>
            <a:latin typeface="+mn-lt"/>
            <a:cs typeface="Arial" panose="020B0604020202020204" pitchFamily="34" charset="0"/>
          </a:endParaRPr>
        </a:p>
        <a:p>
          <a:pPr>
            <a:lnSpc>
              <a:spcPts val="1300"/>
            </a:lnSpc>
          </a:pPr>
          <a:endParaRPr lang="en-AU" sz="1000" b="1">
            <a:solidFill>
              <a:schemeClr val="bg1"/>
            </a:solidFill>
            <a:effectLst/>
            <a:latin typeface="+mn-lt"/>
            <a:ea typeface="+mn-ea"/>
            <a:cs typeface="+mn-cs"/>
          </a:endParaRPr>
        </a:p>
        <a:p>
          <a:pPr>
            <a:lnSpc>
              <a:spcPts val="1300"/>
            </a:lnSpc>
          </a:pPr>
          <a:r>
            <a:rPr lang="en-AU" sz="1000" b="1">
              <a:solidFill>
                <a:schemeClr val="bg1"/>
              </a:solidFill>
              <a:effectLst/>
              <a:latin typeface="+mn-lt"/>
              <a:ea typeface="+mn-ea"/>
              <a:cs typeface="+mn-cs"/>
            </a:rPr>
            <a:t>Reporting framework alignment</a:t>
          </a:r>
        </a:p>
        <a:p>
          <a:pPr>
            <a:lnSpc>
              <a:spcPts val="1300"/>
            </a:lnSpc>
          </a:pPr>
          <a:endParaRPr lang="en-AU" sz="1000">
            <a:solidFill>
              <a:schemeClr val="bg1"/>
            </a:solidFill>
            <a:effectLst/>
            <a:latin typeface="+mn-lt"/>
          </a:endParaRPr>
        </a:p>
        <a:p>
          <a:pPr>
            <a:lnSpc>
              <a:spcPts val="1300"/>
            </a:lnSpc>
          </a:pPr>
          <a:r>
            <a:rPr lang="en-AU" sz="1000">
              <a:solidFill>
                <a:schemeClr val="bg1"/>
              </a:solidFill>
              <a:effectLst/>
              <a:latin typeface="+mn-lt"/>
              <a:ea typeface="+mn-ea"/>
              <a:cs typeface="+mn-cs"/>
            </a:rPr>
            <a:t>This</a:t>
          </a:r>
          <a:r>
            <a:rPr lang="en-AU" sz="1000" baseline="0">
              <a:solidFill>
                <a:schemeClr val="bg1"/>
              </a:solidFill>
              <a:effectLst/>
              <a:latin typeface="+mn-lt"/>
              <a:ea typeface="+mn-ea"/>
              <a:cs typeface="+mn-cs"/>
            </a:rPr>
            <a:t> </a:t>
          </a:r>
          <a:r>
            <a:rPr lang="en-AU" sz="1000" i="0">
              <a:solidFill>
                <a:schemeClr val="bg1"/>
              </a:solidFill>
              <a:effectLst/>
              <a:latin typeface="+mn-lt"/>
              <a:ea typeface="+mn-ea"/>
              <a:cs typeface="+mn-cs"/>
            </a:rPr>
            <a:t>Data Book </a:t>
          </a:r>
          <a:r>
            <a:rPr lang="en-AU" sz="1000">
              <a:solidFill>
                <a:schemeClr val="bg1"/>
              </a:solidFill>
              <a:effectLst/>
              <a:latin typeface="+mn-lt"/>
              <a:ea typeface="+mn-ea"/>
              <a:cs typeface="+mn-cs"/>
            </a:rPr>
            <a:t>provides a summary of APA’s alignment with the reporting standards of the </a:t>
          </a:r>
          <a:r>
            <a:rPr lang="en-AU" sz="1000" u="sng">
              <a:solidFill>
                <a:schemeClr val="bg1"/>
              </a:solidFill>
              <a:effectLst/>
              <a:latin typeface="+mn-lt"/>
              <a:ea typeface="+mn-ea"/>
              <a:cs typeface="+mn-cs"/>
            </a:rPr>
            <a:t>Sustainability Accounting Standards Board</a:t>
          </a:r>
          <a:r>
            <a:rPr lang="en-AU" sz="1000">
              <a:solidFill>
                <a:schemeClr val="bg1"/>
              </a:solidFill>
              <a:effectLst/>
              <a:latin typeface="+mn-lt"/>
              <a:ea typeface="+mn-ea"/>
              <a:cs typeface="+mn-cs"/>
            </a:rPr>
            <a:t> (SASB) and </a:t>
          </a:r>
          <a:r>
            <a:rPr lang="en-AU" sz="1000" u="sng">
              <a:solidFill>
                <a:schemeClr val="bg1"/>
              </a:solidFill>
              <a:effectLst/>
              <a:latin typeface="+mn-lt"/>
              <a:ea typeface="+mn-ea"/>
              <a:cs typeface="+mn-cs"/>
            </a:rPr>
            <a:t>Global Reporting Initiative</a:t>
          </a:r>
          <a:r>
            <a:rPr lang="en-AU" sz="1000">
              <a:solidFill>
                <a:schemeClr val="bg1"/>
              </a:solidFill>
              <a:effectLst/>
              <a:latin typeface="+mn-lt"/>
              <a:ea typeface="+mn-ea"/>
              <a:cs typeface="+mn-cs"/>
            </a:rPr>
            <a:t> (GRI). APA’s alignment with Task Force on Climate-related Financial Disclosures (TCFD) is available</a:t>
          </a:r>
          <a:r>
            <a:rPr lang="en-AU" sz="1000" baseline="0">
              <a:solidFill>
                <a:schemeClr val="bg1"/>
              </a:solidFill>
              <a:effectLst/>
              <a:latin typeface="+mn-lt"/>
              <a:ea typeface="+mn-ea"/>
              <a:cs typeface="+mn-cs"/>
            </a:rPr>
            <a:t> in</a:t>
          </a:r>
          <a:r>
            <a:rPr lang="en-AU" sz="1000">
              <a:solidFill>
                <a:schemeClr val="bg1"/>
              </a:solidFill>
              <a:effectLst/>
              <a:latin typeface="+mn-lt"/>
              <a:ea typeface="+mn-ea"/>
              <a:cs typeface="+mn-cs"/>
            </a:rPr>
            <a:t> APA’s</a:t>
          </a:r>
          <a:r>
            <a:rPr lang="en-AU" sz="1000" i="1" baseline="0">
              <a:solidFill>
                <a:schemeClr val="bg1"/>
              </a:solidFill>
              <a:effectLst/>
              <a:latin typeface="+mn-lt"/>
              <a:ea typeface="+mn-ea"/>
              <a:cs typeface="+mn-cs"/>
            </a:rPr>
            <a:t> </a:t>
          </a:r>
          <a:r>
            <a:rPr lang="en-AU" sz="1000" i="0">
              <a:solidFill>
                <a:schemeClr val="bg1"/>
              </a:solidFill>
              <a:effectLst/>
              <a:latin typeface="+mn-lt"/>
              <a:ea typeface="+mn-ea"/>
              <a:cs typeface="+mn-cs"/>
            </a:rPr>
            <a:t>Climate Report.</a:t>
          </a:r>
        </a:p>
        <a:p>
          <a:pPr>
            <a:lnSpc>
              <a:spcPts val="1300"/>
            </a:lnSpc>
          </a:pPr>
          <a:endParaRPr lang="en-AU" sz="1000">
            <a:solidFill>
              <a:schemeClr val="bg1"/>
            </a:solidFill>
            <a:effectLst/>
            <a:latin typeface="+mn-lt"/>
            <a:ea typeface="+mn-ea"/>
            <a:cs typeface="+mn-cs"/>
          </a:endParaRPr>
        </a:p>
        <a:p>
          <a:pPr>
            <a:lnSpc>
              <a:spcPts val="1300"/>
            </a:lnSpc>
          </a:pPr>
          <a:endParaRPr lang="en-AU" sz="1000">
            <a:solidFill>
              <a:schemeClr val="bg1"/>
            </a:solidFill>
            <a:effectLst/>
            <a:latin typeface="+mn-lt"/>
            <a:ea typeface="+mn-ea"/>
            <a:cs typeface="+mn-cs"/>
          </a:endParaRPr>
        </a:p>
        <a:p>
          <a:pPr>
            <a:lnSpc>
              <a:spcPts val="1300"/>
            </a:lnSpc>
          </a:pPr>
          <a:r>
            <a:rPr lang="en-AU" sz="1000">
              <a:solidFill>
                <a:schemeClr val="bg1"/>
              </a:solidFill>
              <a:effectLst/>
              <a:latin typeface="+mn-lt"/>
              <a:cs typeface="Calibri" panose="020F0502020204030204" pitchFamily="34" charset="0"/>
            </a:rPr>
            <a:t>For additional information about APA’s FY24 sustainability performance, see APA's 2024</a:t>
          </a:r>
          <a:r>
            <a:rPr lang="en-AU" sz="1000" baseline="0">
              <a:solidFill>
                <a:schemeClr val="bg1"/>
              </a:solidFill>
              <a:effectLst/>
              <a:latin typeface="+mn-lt"/>
              <a:cs typeface="Calibri" panose="020F0502020204030204" pitchFamily="34" charset="0"/>
            </a:rPr>
            <a:t> </a:t>
          </a:r>
          <a:r>
            <a:rPr lang="en-AU" sz="1000">
              <a:solidFill>
                <a:schemeClr val="bg1"/>
              </a:solidFill>
              <a:effectLst/>
              <a:latin typeface="+mn-lt"/>
              <a:cs typeface="Calibri" panose="020F0502020204030204" pitchFamily="34" charset="0"/>
            </a:rPr>
            <a:t>Annual Report</a:t>
          </a:r>
        </a:p>
        <a:p>
          <a:pPr>
            <a:lnSpc>
              <a:spcPts val="1300"/>
            </a:lnSpc>
          </a:pPr>
          <a:endParaRPr lang="en-AU" sz="1000">
            <a:solidFill>
              <a:schemeClr val="bg1"/>
            </a:solidFill>
            <a:effectLst/>
            <a:latin typeface="+mn-lt"/>
            <a:cs typeface="Calibri" panose="020F0502020204030204" pitchFamily="34" charset="0"/>
          </a:endParaRPr>
        </a:p>
        <a:p>
          <a:pPr>
            <a:lnSpc>
              <a:spcPts val="1300"/>
            </a:lnSpc>
          </a:pPr>
          <a:r>
            <a:rPr lang="en-AU" sz="1000">
              <a:solidFill>
                <a:schemeClr val="bg1"/>
              </a:solidFill>
              <a:effectLst/>
              <a:latin typeface="+mn-lt"/>
              <a:cs typeface="Calibri" panose="020F0502020204030204" pitchFamily="34" charset="0"/>
            </a:rPr>
            <a:t>For enquiries about this Data Book please contact APA Group: </a:t>
          </a:r>
          <a:r>
            <a:rPr lang="en-AU" sz="1000" b="1">
              <a:solidFill>
                <a:schemeClr val="bg1"/>
              </a:solidFill>
              <a:effectLst/>
              <a:latin typeface="+mn-lt"/>
              <a:cs typeface="Calibri" panose="020F0502020204030204" pitchFamily="34" charset="0"/>
            </a:rPr>
            <a:t>sustainability@apa.com.au</a:t>
          </a:r>
        </a:p>
        <a:p>
          <a:pPr>
            <a:lnSpc>
              <a:spcPts val="1300"/>
            </a:lnSpc>
          </a:pPr>
          <a:r>
            <a:rPr lang="en-AU" sz="1000">
              <a:solidFill>
                <a:schemeClr val="bg1"/>
              </a:solidFill>
              <a:effectLst/>
              <a:latin typeface="+mn-lt"/>
              <a:cs typeface="Calibri" panose="020F0502020204030204" pitchFamily="34" charset="0"/>
            </a:rPr>
            <a:t>For investor enquires please contact APA Group: </a:t>
          </a:r>
          <a:r>
            <a:rPr lang="en-AU" sz="1000" b="1">
              <a:solidFill>
                <a:schemeClr val="bg1"/>
              </a:solidFill>
              <a:effectLst/>
              <a:latin typeface="+mn-lt"/>
              <a:cs typeface="Calibri" panose="020F0502020204030204" pitchFamily="34" charset="0"/>
            </a:rPr>
            <a:t>ir@apa.com.au</a:t>
          </a:r>
        </a:p>
      </xdr:txBody>
    </xdr:sp>
    <xdr:clientData/>
  </xdr:twoCellAnchor>
  <xdr:oneCellAnchor>
    <xdr:from>
      <xdr:col>2</xdr:col>
      <xdr:colOff>0</xdr:colOff>
      <xdr:row>2</xdr:row>
      <xdr:rowOff>0</xdr:rowOff>
    </xdr:from>
    <xdr:ext cx="301625" cy="287337"/>
    <xdr:sp macro="" textlink="">
      <xdr:nvSpPr>
        <xdr:cNvPr id="9" name="AutoShape 1">
          <a:extLst>
            <a:ext uri="{FF2B5EF4-FFF2-40B4-BE49-F238E27FC236}">
              <a16:creationId xmlns:a16="http://schemas.microsoft.com/office/drawing/2014/main" id="{E465517F-69D8-A3E6-A796-5E00B0068CEB}"/>
            </a:ext>
          </a:extLst>
        </xdr:cNvPr>
        <xdr:cNvSpPr>
          <a:spLocks noChangeAspect="1" noChangeArrowheads="1"/>
        </xdr:cNvSpPr>
      </xdr:nvSpPr>
      <xdr:spPr bwMode="auto">
        <a:xfrm>
          <a:off x="9563100" y="180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7419975</xdr:colOff>
      <xdr:row>2</xdr:row>
      <xdr:rowOff>161925</xdr:rowOff>
    </xdr:from>
    <xdr:to>
      <xdr:col>1</xdr:col>
      <xdr:colOff>9020175</xdr:colOff>
      <xdr:row>5</xdr:row>
      <xdr:rowOff>26667</xdr:rowOff>
    </xdr:to>
    <xdr:pic>
      <xdr:nvPicPr>
        <xdr:cNvPr id="2" name="Picture 1">
          <a:extLst>
            <a:ext uri="{FF2B5EF4-FFF2-40B4-BE49-F238E27FC236}">
              <a16:creationId xmlns:a16="http://schemas.microsoft.com/office/drawing/2014/main" id="{3DB6E911-3175-4F3C-B958-B3EC545A1A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400050"/>
          <a:ext cx="1597025" cy="810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10160</xdr:colOff>
      <xdr:row>11</xdr:row>
      <xdr:rowOff>0</xdr:rowOff>
    </xdr:from>
    <xdr:to>
      <xdr:col>2</xdr:col>
      <xdr:colOff>2458160</xdr:colOff>
      <xdr:row>11</xdr:row>
      <xdr:rowOff>648000</xdr:rowOff>
    </xdr:to>
    <xdr:sp macro="" textlink="">
      <xdr:nvSpPr>
        <xdr:cNvPr id="15" name="TextBox 1" descr="{1A0H}:{1A0H}:{1A0H}:{1A0H}:{1A0H}:{1A0H}:{1A0H}:{1A0H}:{2A0H}:">
          <a:hlinkClick xmlns:r="http://schemas.openxmlformats.org/officeDocument/2006/relationships" r:id="rId1"/>
          <a:extLst>
            <a:ext uri="{FF2B5EF4-FFF2-40B4-BE49-F238E27FC236}">
              <a16:creationId xmlns:a16="http://schemas.microsoft.com/office/drawing/2014/main" id="{00000000-0008-0000-0100-000002000000}"/>
            </a:ext>
          </a:extLst>
        </xdr:cNvPr>
        <xdr:cNvSpPr txBox="1">
          <a:spLocks noChangeAspect="1"/>
        </xdr:cNvSpPr>
      </xdr:nvSpPr>
      <xdr:spPr>
        <a:xfrm>
          <a:off x="518160" y="3190240"/>
          <a:ext cx="2448000" cy="648000"/>
        </a:xfrm>
        <a:prstGeom prst="rect">
          <a:avLst/>
        </a:prstGeom>
        <a:solidFill>
          <a:schemeClr val="tx2"/>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cs typeface="Poppins" panose="00000500000000000000" pitchFamily="2" charset="0"/>
            </a:rPr>
            <a:t>Material sustainability focus </a:t>
          </a:r>
          <a:br>
            <a:rPr lang="en-AU" sz="1000" b="1" dirty="0" err="1">
              <a:solidFill>
                <a:schemeClr val="bg1"/>
              </a:solidFill>
              <a:latin typeface="+mn-lt"/>
              <a:cs typeface="Poppins" panose="00000500000000000000" pitchFamily="2" charset="0"/>
            </a:rPr>
          </a:br>
          <a:r>
            <a:rPr lang="en-AU" sz="1000" b="1" dirty="0" err="1">
              <a:solidFill>
                <a:schemeClr val="bg1"/>
              </a:solidFill>
              <a:latin typeface="+mn-lt"/>
              <a:cs typeface="Poppins" panose="00000500000000000000" pitchFamily="2" charset="0"/>
            </a:rPr>
            <a:t>areas for APA</a:t>
          </a:r>
        </a:p>
      </xdr:txBody>
    </xdr:sp>
    <xdr:clientData/>
  </xdr:twoCellAnchor>
  <xdr:twoCellAnchor>
    <xdr:from>
      <xdr:col>2</xdr:col>
      <xdr:colOff>9524</xdr:colOff>
      <xdr:row>8</xdr:row>
      <xdr:rowOff>5713</xdr:rowOff>
    </xdr:from>
    <xdr:to>
      <xdr:col>2</xdr:col>
      <xdr:colOff>2457524</xdr:colOff>
      <xdr:row>9</xdr:row>
      <xdr:rowOff>3473</xdr:rowOff>
    </xdr:to>
    <xdr:sp macro="" textlink="">
      <xdr:nvSpPr>
        <xdr:cNvPr id="10" name="TextBox 4" descr="{1A1H}:{1A1H}:{1A1H}:{1A1H}:{1A1H}:{1A1H}:{1A1H}:{1A1H}:{2A1H}:">
          <a:hlinkClick xmlns:r="http://schemas.openxmlformats.org/officeDocument/2006/relationships" r:id="rId2"/>
          <a:extLst>
            <a:ext uri="{FF2B5EF4-FFF2-40B4-BE49-F238E27FC236}">
              <a16:creationId xmlns:a16="http://schemas.microsoft.com/office/drawing/2014/main" id="{00000000-0008-0000-0100-000005000000}"/>
            </a:ext>
          </a:extLst>
        </xdr:cNvPr>
        <xdr:cNvSpPr txBox="1">
          <a:spLocks noChangeAspect="1"/>
        </xdr:cNvSpPr>
      </xdr:nvSpPr>
      <xdr:spPr>
        <a:xfrm>
          <a:off x="517524" y="2078353"/>
          <a:ext cx="2448000" cy="648000"/>
        </a:xfrm>
        <a:prstGeom prst="rect">
          <a:avLst/>
        </a:prstGeom>
        <a:solidFill>
          <a:schemeClr val="tx2"/>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cs typeface="Poppins" panose="00000500000000000000" pitchFamily="2" charset="0"/>
            </a:rPr>
            <a:t>APA Sustainability Data Book</a:t>
          </a:r>
          <a:br>
            <a:rPr lang="en-AU" sz="1000" b="1" dirty="0" err="1">
              <a:solidFill>
                <a:schemeClr val="bg1"/>
              </a:solidFill>
              <a:latin typeface="+mn-lt"/>
              <a:cs typeface="Poppins" panose="00000500000000000000" pitchFamily="2" charset="0"/>
            </a:rPr>
          </a:br>
          <a:r>
            <a:rPr lang="en-AU" sz="1000" b="1" dirty="0" err="1">
              <a:solidFill>
                <a:schemeClr val="bg1"/>
              </a:solidFill>
              <a:latin typeface="+mn-lt"/>
              <a:cs typeface="Poppins" panose="00000500000000000000" pitchFamily="2" charset="0"/>
            </a:rPr>
            <a:t>Basis of Preparation (BoP)</a:t>
          </a:r>
        </a:p>
      </xdr:txBody>
    </xdr:sp>
    <xdr:clientData/>
  </xdr:twoCellAnchor>
  <xdr:twoCellAnchor>
    <xdr:from>
      <xdr:col>4</xdr:col>
      <xdr:colOff>12700</xdr:colOff>
      <xdr:row>10</xdr:row>
      <xdr:rowOff>11430</xdr:rowOff>
    </xdr:from>
    <xdr:to>
      <xdr:col>4</xdr:col>
      <xdr:colOff>2460700</xdr:colOff>
      <xdr:row>11</xdr:row>
      <xdr:rowOff>395270</xdr:rowOff>
    </xdr:to>
    <xdr:sp macro="" textlink="">
      <xdr:nvSpPr>
        <xdr:cNvPr id="22" name="TextBox 5" descr="{1A2H}:{1A2H}:{1A2H}:{1A2H}:{1A2H}:{1A2H}:{1A2H}:{1A2H}:{2A2H}:">
          <a:hlinkClick xmlns:r="http://schemas.openxmlformats.org/officeDocument/2006/relationships" r:id="rId3"/>
          <a:extLst>
            <a:ext uri="{FF2B5EF4-FFF2-40B4-BE49-F238E27FC236}">
              <a16:creationId xmlns:a16="http://schemas.microsoft.com/office/drawing/2014/main" id="{00000000-0008-0000-0100-000006000000}"/>
            </a:ext>
          </a:extLst>
        </xdr:cNvPr>
        <xdr:cNvSpPr txBox="1">
          <a:spLocks noChangeAspect="1"/>
        </xdr:cNvSpPr>
      </xdr:nvSpPr>
      <xdr:spPr>
        <a:xfrm>
          <a:off x="3660140" y="2937510"/>
          <a:ext cx="2448000" cy="648000"/>
        </a:xfrm>
        <a:prstGeom prst="rect">
          <a:avLst/>
        </a:prstGeom>
        <a:solidFill>
          <a:schemeClr val="accent3"/>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ysClr val="windowText" lastClr="000000"/>
              </a:solidFill>
              <a:latin typeface="+mn-lt"/>
              <a:ea typeface="+mn-ea"/>
              <a:cs typeface="Poppins" panose="00000500000000000000" pitchFamily="2" charset="0"/>
            </a:rPr>
            <a:t>Global Reporting Initiative </a:t>
          </a:r>
        </a:p>
        <a:p>
          <a:pPr marL="0" indent="0" algn="ctr"/>
          <a:r>
            <a:rPr lang="en-AU" sz="1000" b="1" dirty="0" err="1">
              <a:solidFill>
                <a:sysClr val="windowText" lastClr="000000"/>
              </a:solidFill>
              <a:latin typeface="+mn-lt"/>
              <a:ea typeface="+mn-ea"/>
              <a:cs typeface="Poppins" panose="00000500000000000000" pitchFamily="2" charset="0"/>
            </a:rPr>
            <a:t>(GRI) Standards Index</a:t>
          </a:r>
        </a:p>
      </xdr:txBody>
    </xdr:sp>
    <xdr:clientData/>
  </xdr:twoCellAnchor>
  <xdr:twoCellAnchor>
    <xdr:from>
      <xdr:col>4</xdr:col>
      <xdr:colOff>17780</xdr:colOff>
      <xdr:row>7</xdr:row>
      <xdr:rowOff>262890</xdr:rowOff>
    </xdr:from>
    <xdr:to>
      <xdr:col>4</xdr:col>
      <xdr:colOff>2465780</xdr:colOff>
      <xdr:row>8</xdr:row>
      <xdr:rowOff>646730</xdr:rowOff>
    </xdr:to>
    <xdr:sp macro="" textlink="">
      <xdr:nvSpPr>
        <xdr:cNvPr id="19" name="TextBox 7" descr="{1A3H}:{1A3H}:{1A3H}:{1A3H}:{1A3H}:{1A3H}:{1A3H}:{1A3H}:{2A3H}:">
          <a:hlinkClick xmlns:r="http://schemas.openxmlformats.org/officeDocument/2006/relationships" r:id="rId4"/>
          <a:extLst>
            <a:ext uri="{FF2B5EF4-FFF2-40B4-BE49-F238E27FC236}">
              <a16:creationId xmlns:a16="http://schemas.microsoft.com/office/drawing/2014/main" id="{00000000-0008-0000-0100-000008000000}"/>
            </a:ext>
          </a:extLst>
        </xdr:cNvPr>
        <xdr:cNvSpPr txBox="1"/>
      </xdr:nvSpPr>
      <xdr:spPr>
        <a:xfrm>
          <a:off x="3665220" y="2071370"/>
          <a:ext cx="2448000" cy="648000"/>
        </a:xfrm>
        <a:prstGeom prst="rect">
          <a:avLst/>
        </a:prstGeom>
        <a:solidFill>
          <a:schemeClr val="accent3"/>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ysClr val="windowText" lastClr="000000"/>
              </a:solidFill>
              <a:latin typeface="+mn-lt"/>
              <a:ea typeface="+mn-ea"/>
              <a:cs typeface="Poppins" panose="00000500000000000000" pitchFamily="2" charset="0"/>
            </a:rPr>
            <a:t>Sustainability Accounting Standards Board (SASB) Index</a:t>
          </a:r>
        </a:p>
      </xdr:txBody>
    </xdr:sp>
    <xdr:clientData/>
  </xdr:twoCellAnchor>
  <xdr:twoCellAnchor>
    <xdr:from>
      <xdr:col>9</xdr:col>
      <xdr:colOff>22648</xdr:colOff>
      <xdr:row>8</xdr:row>
      <xdr:rowOff>46355</xdr:rowOff>
    </xdr:from>
    <xdr:to>
      <xdr:col>11</xdr:col>
      <xdr:colOff>553528</xdr:colOff>
      <xdr:row>9</xdr:row>
      <xdr:rowOff>44115</xdr:rowOff>
    </xdr:to>
    <xdr:sp macro="" textlink="">
      <xdr:nvSpPr>
        <xdr:cNvPr id="42" name="TextBox 9" descr="{1A4H}:{1A4H}:{1A4H}:{1A4H}:{1A4H}:{1A4H}:{1A4H}:{1A4H}:{2A4H}:">
          <a:hlinkClick xmlns:r="http://schemas.openxmlformats.org/officeDocument/2006/relationships" r:id="rId5"/>
          <a:extLst>
            <a:ext uri="{FF2B5EF4-FFF2-40B4-BE49-F238E27FC236}">
              <a16:creationId xmlns:a16="http://schemas.microsoft.com/office/drawing/2014/main" id="{00000000-0008-0000-0100-00000A000000}"/>
            </a:ext>
          </a:extLst>
        </xdr:cNvPr>
        <xdr:cNvSpPr txBox="1">
          <a:spLocks noChangeAspect="1"/>
        </xdr:cNvSpPr>
      </xdr:nvSpPr>
      <xdr:spPr>
        <a:xfrm>
          <a:off x="8827981" y="3485938"/>
          <a:ext cx="1885547" cy="653927"/>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algn="ctr"/>
          <a:r>
            <a:rPr lang="en-AU" sz="1000" b="1" dirty="0" err="1">
              <a:solidFill>
                <a:schemeClr val="bg1"/>
              </a:solidFill>
              <a:latin typeface="+mn-lt"/>
              <a:ea typeface="+mn-ea"/>
              <a:cs typeface="Poppins" panose="00000500000000000000" pitchFamily="2" charset="0"/>
            </a:rPr>
            <a:t>2. Infra &amp; Business Intelligence</a:t>
          </a:r>
        </a:p>
      </xdr:txBody>
    </xdr:sp>
    <xdr:clientData/>
  </xdr:twoCellAnchor>
  <xdr:twoCellAnchor>
    <xdr:from>
      <xdr:col>6</xdr:col>
      <xdr:colOff>10160</xdr:colOff>
      <xdr:row>10</xdr:row>
      <xdr:rowOff>3810</xdr:rowOff>
    </xdr:from>
    <xdr:to>
      <xdr:col>8</xdr:col>
      <xdr:colOff>541040</xdr:colOff>
      <xdr:row>11</xdr:row>
      <xdr:rowOff>387650</xdr:rowOff>
    </xdr:to>
    <xdr:sp macro="" textlink="">
      <xdr:nvSpPr>
        <xdr:cNvPr id="35" name="TextBox 10" descr="{1A5H}:{1A5H}:{1A5H}:{1A5H}:{1A5H}:{1A5H}:{1A5H}:{1A5H}:{2A5H}:">
          <a:hlinkClick xmlns:r="http://schemas.openxmlformats.org/officeDocument/2006/relationships" r:id="rId6"/>
          <a:extLst>
            <a:ext uri="{FF2B5EF4-FFF2-40B4-BE49-F238E27FC236}">
              <a16:creationId xmlns:a16="http://schemas.microsoft.com/office/drawing/2014/main" id="{00000000-0008-0000-0100-00000B000000}"/>
            </a:ext>
          </a:extLst>
        </xdr:cNvPr>
        <xdr:cNvSpPr txBox="1">
          <a:spLocks noChangeAspect="1"/>
        </xdr:cNvSpPr>
      </xdr:nvSpPr>
      <xdr:spPr>
        <a:xfrm>
          <a:off x="6797040" y="2929890"/>
          <a:ext cx="1872000" cy="648000"/>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4. Environment</a:t>
          </a:r>
        </a:p>
      </xdr:txBody>
    </xdr:sp>
    <xdr:clientData/>
  </xdr:twoCellAnchor>
  <xdr:twoCellAnchor>
    <xdr:from>
      <xdr:col>9</xdr:col>
      <xdr:colOff>75248</xdr:colOff>
      <xdr:row>11</xdr:row>
      <xdr:rowOff>566418</xdr:rowOff>
    </xdr:from>
    <xdr:to>
      <xdr:col>11</xdr:col>
      <xdr:colOff>611188</xdr:colOff>
      <xdr:row>14</xdr:row>
      <xdr:rowOff>96818</xdr:rowOff>
    </xdr:to>
    <xdr:sp macro="" textlink="">
      <xdr:nvSpPr>
        <xdr:cNvPr id="46" name="TextBox 11" descr="{1A6H}:{1A6H}:{1A6H}:{1A6H}:{1A6H}:{1A6H}:{1A6H}:{1A6H}:{2A6H}:">
          <a:hlinkClick xmlns:r="http://schemas.openxmlformats.org/officeDocument/2006/relationships" r:id="rId7"/>
          <a:extLst>
            <a:ext uri="{FF2B5EF4-FFF2-40B4-BE49-F238E27FC236}">
              <a16:creationId xmlns:a16="http://schemas.microsoft.com/office/drawing/2014/main" id="{00000000-0008-0000-0100-00000C000000}"/>
            </a:ext>
          </a:extLst>
        </xdr:cNvPr>
        <xdr:cNvSpPr txBox="1">
          <a:spLocks noChangeAspect="1"/>
        </xdr:cNvSpPr>
      </xdr:nvSpPr>
      <xdr:spPr>
        <a:xfrm>
          <a:off x="8949373" y="5106668"/>
          <a:ext cx="1901190" cy="649588"/>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FY 25 +Sustainability Scorecard</a:t>
          </a:r>
        </a:p>
      </xdr:txBody>
    </xdr:sp>
    <xdr:clientData/>
  </xdr:twoCellAnchor>
  <xdr:twoCellAnchor>
    <xdr:from>
      <xdr:col>9</xdr:col>
      <xdr:colOff>39899</xdr:colOff>
      <xdr:row>10</xdr:row>
      <xdr:rowOff>37465</xdr:rowOff>
    </xdr:from>
    <xdr:to>
      <xdr:col>11</xdr:col>
      <xdr:colOff>570779</xdr:colOff>
      <xdr:row>11</xdr:row>
      <xdr:rowOff>426808</xdr:rowOff>
    </xdr:to>
    <xdr:sp macro="" textlink="">
      <xdr:nvSpPr>
        <xdr:cNvPr id="44" name="TextBox 14" descr="{1A7H}:{1A7H}:{1A7H}:{1A7H}:{1A7H}:{1A7H}:{1A7H}:{1A7H}:{2A7H}:">
          <a:hlinkClick xmlns:r="http://schemas.openxmlformats.org/officeDocument/2006/relationships" r:id="rId8"/>
          <a:extLst>
            <a:ext uri="{FF2B5EF4-FFF2-40B4-BE49-F238E27FC236}">
              <a16:creationId xmlns:a16="http://schemas.microsoft.com/office/drawing/2014/main" id="{00000000-0008-0000-0100-00000F000000}"/>
            </a:ext>
          </a:extLst>
        </xdr:cNvPr>
        <xdr:cNvSpPr txBox="1">
          <a:spLocks noChangeAspect="1"/>
        </xdr:cNvSpPr>
      </xdr:nvSpPr>
      <xdr:spPr>
        <a:xfrm>
          <a:off x="8845232" y="4334298"/>
          <a:ext cx="1885547" cy="653927"/>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5. Social Licence</a:t>
          </a:r>
        </a:p>
      </xdr:txBody>
    </xdr:sp>
    <xdr:clientData/>
  </xdr:twoCellAnchor>
  <xdr:twoCellAnchor>
    <xdr:from>
      <xdr:col>6</xdr:col>
      <xdr:colOff>12383</xdr:colOff>
      <xdr:row>8</xdr:row>
      <xdr:rowOff>24977</xdr:rowOff>
    </xdr:from>
    <xdr:to>
      <xdr:col>8</xdr:col>
      <xdr:colOff>543263</xdr:colOff>
      <xdr:row>9</xdr:row>
      <xdr:rowOff>17234</xdr:rowOff>
    </xdr:to>
    <xdr:sp macro="" textlink="">
      <xdr:nvSpPr>
        <xdr:cNvPr id="30" name="TextBox 15" descr="{1A8H}:{1A8H}:{1A8H}:{1A8H}:{1A8H}:{1A8H}:{1A8H}:{1A8H}:{2A8H}:">
          <a:hlinkClick xmlns:r="http://schemas.openxmlformats.org/officeDocument/2006/relationships" r:id="rId9"/>
          <a:extLst>
            <a:ext uri="{FF2B5EF4-FFF2-40B4-BE49-F238E27FC236}">
              <a16:creationId xmlns:a16="http://schemas.microsoft.com/office/drawing/2014/main" id="{00000000-0008-0000-0100-000010000000}"/>
            </a:ext>
          </a:extLst>
        </xdr:cNvPr>
        <xdr:cNvSpPr txBox="1"/>
      </xdr:nvSpPr>
      <xdr:spPr>
        <a:xfrm>
          <a:off x="6785716" y="3464560"/>
          <a:ext cx="1885547" cy="648424"/>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1. People</a:t>
          </a:r>
        </a:p>
      </xdr:txBody>
    </xdr:sp>
    <xdr:clientData/>
  </xdr:twoCellAnchor>
  <xdr:twoCellAnchor>
    <xdr:from>
      <xdr:col>12</xdr:col>
      <xdr:colOff>152400</xdr:colOff>
      <xdr:row>8</xdr:row>
      <xdr:rowOff>6350</xdr:rowOff>
    </xdr:from>
    <xdr:to>
      <xdr:col>15</xdr:col>
      <xdr:colOff>12720</xdr:colOff>
      <xdr:row>9</xdr:row>
      <xdr:rowOff>4110</xdr:rowOff>
    </xdr:to>
    <xdr:sp macro="" textlink="">
      <xdr:nvSpPr>
        <xdr:cNvPr id="48" name="TextBox 17" descr="{1A10H}:{1A10H}:{1A10H}:{1A10H}:{1A10H}:{1A10H}:{1A10H}:{1A10H}:{2A10H}:">
          <a:hlinkClick xmlns:r="http://schemas.openxmlformats.org/officeDocument/2006/relationships" r:id="rId10"/>
          <a:extLst>
            <a:ext uri="{FF2B5EF4-FFF2-40B4-BE49-F238E27FC236}">
              <a16:creationId xmlns:a16="http://schemas.microsoft.com/office/drawing/2014/main" id="{00000000-0008-0000-0100-000012000000}"/>
            </a:ext>
          </a:extLst>
        </xdr:cNvPr>
        <xdr:cNvSpPr txBox="1">
          <a:spLocks noChangeAspect="1"/>
        </xdr:cNvSpPr>
      </xdr:nvSpPr>
      <xdr:spPr>
        <a:xfrm>
          <a:off x="10962640" y="2078990"/>
          <a:ext cx="1872000" cy="648000"/>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3. Our Customers &amp; Partners</a:t>
          </a:r>
        </a:p>
      </xdr:txBody>
    </xdr:sp>
    <xdr:clientData/>
  </xdr:twoCellAnchor>
  <xdr:twoCellAnchor>
    <xdr:from>
      <xdr:col>12</xdr:col>
      <xdr:colOff>141605</xdr:colOff>
      <xdr:row>10</xdr:row>
      <xdr:rowOff>3810</xdr:rowOff>
    </xdr:from>
    <xdr:to>
      <xdr:col>15</xdr:col>
      <xdr:colOff>1925</xdr:colOff>
      <xdr:row>11</xdr:row>
      <xdr:rowOff>387650</xdr:rowOff>
    </xdr:to>
    <xdr:sp macro="" textlink="">
      <xdr:nvSpPr>
        <xdr:cNvPr id="50" name="TextBox 18" descr="{1A11H}:{1A11H}:{1A11H}:{1A11H}:{1A11H}:{1A11H}:{1A11H}:{1A11H}:{2A11H}:">
          <a:hlinkClick xmlns:r="http://schemas.openxmlformats.org/officeDocument/2006/relationships" r:id="rId11"/>
          <a:extLst>
            <a:ext uri="{FF2B5EF4-FFF2-40B4-BE49-F238E27FC236}">
              <a16:creationId xmlns:a16="http://schemas.microsoft.com/office/drawing/2014/main" id="{00000000-0008-0000-0100-000013000000}"/>
            </a:ext>
          </a:extLst>
        </xdr:cNvPr>
        <xdr:cNvSpPr txBox="1">
          <a:spLocks noChangeAspect="1"/>
        </xdr:cNvSpPr>
      </xdr:nvSpPr>
      <xdr:spPr>
        <a:xfrm>
          <a:off x="10951845" y="2929890"/>
          <a:ext cx="1872000" cy="648000"/>
        </a:xfrm>
        <a:prstGeom prst="rect">
          <a:avLst/>
        </a:prstGeom>
        <a:solidFill>
          <a:schemeClr val="accent4"/>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6. Economic</a:t>
          </a:r>
        </a:p>
      </xdr:txBody>
    </xdr:sp>
    <xdr:clientData/>
  </xdr:twoCellAnchor>
  <xdr:twoCellAnchor>
    <xdr:from>
      <xdr:col>1</xdr:col>
      <xdr:colOff>252730</xdr:colOff>
      <xdr:row>13</xdr:row>
      <xdr:rowOff>260985</xdr:rowOff>
    </xdr:from>
    <xdr:to>
      <xdr:col>2</xdr:col>
      <xdr:colOff>2446730</xdr:colOff>
      <xdr:row>14</xdr:row>
      <xdr:rowOff>644825</xdr:rowOff>
    </xdr:to>
    <xdr:sp macro="" textlink="">
      <xdr:nvSpPr>
        <xdr:cNvPr id="17" name="TextBox 20" descr="{1A13H}:{1A13H}:{1A13H}:{1A13H}:{1A13H}:{1A13H}:{1A13H}:{1A13H}:{2A13H}:">
          <a:hlinkClick xmlns:r="http://schemas.openxmlformats.org/officeDocument/2006/relationships" r:id="rId12"/>
          <a:extLst>
            <a:ext uri="{FF2B5EF4-FFF2-40B4-BE49-F238E27FC236}">
              <a16:creationId xmlns:a16="http://schemas.microsoft.com/office/drawing/2014/main" id="{00000000-0008-0000-0100-000015000000}"/>
            </a:ext>
          </a:extLst>
        </xdr:cNvPr>
        <xdr:cNvSpPr txBox="1">
          <a:spLocks noChangeAspect="1"/>
        </xdr:cNvSpPr>
      </xdr:nvSpPr>
      <xdr:spPr>
        <a:xfrm>
          <a:off x="506730" y="4304665"/>
          <a:ext cx="2448000" cy="648000"/>
        </a:xfrm>
        <a:prstGeom prst="rect">
          <a:avLst/>
        </a:prstGeom>
        <a:solidFill>
          <a:schemeClr val="tx2"/>
        </a:solidFill>
        <a:ln>
          <a:noFill/>
        </a:ln>
        <a:effectLst>
          <a:outerShdw blurRad="12700" dist="12700" dir="2700000" algn="tl" rotWithShape="0">
            <a:schemeClr val="tx1">
              <a:alpha val="75000"/>
            </a:schemeClr>
          </a:outerShdw>
        </a:effectLst>
        <a:scene3d>
          <a:camera prst="orthographicFront">
            <a:rot lat="0" lon="0" rev="0"/>
          </a:camera>
          <a:lightRig rig="balanced" dir="t">
            <a:rot lat="0" lon="0" rev="8700000"/>
          </a:lightRig>
        </a:scene3d>
        <a:sp3d/>
      </xdr:spPr>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Common Terms &amp; Definitions</a:t>
          </a:r>
        </a:p>
      </xdr:txBody>
    </xdr:sp>
    <xdr:clientData/>
  </xdr:twoCellAnchor>
  <xdr:twoCellAnchor>
    <xdr:from>
      <xdr:col>4</xdr:col>
      <xdr:colOff>2501263</xdr:colOff>
      <xdr:row>2</xdr:row>
      <xdr:rowOff>7197</xdr:rowOff>
    </xdr:from>
    <xdr:to>
      <xdr:col>6</xdr:col>
      <xdr:colOff>626163</xdr:colOff>
      <xdr:row>2</xdr:row>
      <xdr:rowOff>583197</xdr:rowOff>
    </xdr:to>
    <xdr:sp macro="" textlink="">
      <xdr:nvSpPr>
        <xdr:cNvPr id="51" name="TextBox 37" descr="{1A14H}:{1A14H}:{1A14H}:{1A14H}:{1A14H}:{1A14H}:{1A14H}:{1A14H}:{2A14H}:">
          <a:hlinkClick xmlns:r="http://schemas.openxmlformats.org/officeDocument/2006/relationships" r:id="rId13"/>
          <a:extLst>
            <a:ext uri="{FF2B5EF4-FFF2-40B4-BE49-F238E27FC236}">
              <a16:creationId xmlns:a16="http://schemas.microsoft.com/office/drawing/2014/main" id="{FFB15030-B673-1343-B844-A8BD7833F32E}"/>
            </a:ext>
          </a:extLst>
        </xdr:cNvPr>
        <xdr:cNvSpPr txBox="1">
          <a:spLocks noChangeAspect="1"/>
        </xdr:cNvSpPr>
      </xdr:nvSpPr>
      <xdr:spPr>
        <a:xfrm>
          <a:off x="6146163" y="21039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7</xdr:col>
      <xdr:colOff>101281</xdr:colOff>
      <xdr:row>2</xdr:row>
      <xdr:rowOff>3387</xdr:rowOff>
    </xdr:from>
    <xdr:to>
      <xdr:col>9</xdr:col>
      <xdr:colOff>16881</xdr:colOff>
      <xdr:row>2</xdr:row>
      <xdr:rowOff>579387</xdr:rowOff>
    </xdr:to>
    <xdr:sp macro="" textlink="">
      <xdr:nvSpPr>
        <xdr:cNvPr id="52" name="TextBox 38" descr="{1A15H}:{1A15H}:{1A15H}:{1A15H}:{1A15H}:{1A15H}:{1A15H}:{1A15H}:{2A15H}:">
          <a:hlinkClick xmlns:r="http://schemas.openxmlformats.org/officeDocument/2006/relationships" r:id="rId14"/>
          <a:extLst>
            <a:ext uri="{FF2B5EF4-FFF2-40B4-BE49-F238E27FC236}">
              <a16:creationId xmlns:a16="http://schemas.microsoft.com/office/drawing/2014/main" id="{9F1DCD0C-FC7C-4547-B397-06A1A008821A}"/>
            </a:ext>
          </a:extLst>
        </xdr:cNvPr>
        <xdr:cNvSpPr txBox="1">
          <a:spLocks noChangeAspect="1"/>
        </xdr:cNvSpPr>
      </xdr:nvSpPr>
      <xdr:spPr>
        <a:xfrm>
          <a:off x="7556181" y="20658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11</xdr:col>
      <xdr:colOff>242463</xdr:colOff>
      <xdr:row>2</xdr:row>
      <xdr:rowOff>5292</xdr:rowOff>
    </xdr:from>
    <xdr:to>
      <xdr:col>13</xdr:col>
      <xdr:colOff>158063</xdr:colOff>
      <xdr:row>2</xdr:row>
      <xdr:rowOff>581292</xdr:rowOff>
    </xdr:to>
    <xdr:sp macro="" textlink="">
      <xdr:nvSpPr>
        <xdr:cNvPr id="54" name="TextBox 39" descr="{1A16H}:{1A16H}:{1A16H}:{1A16H}:{1A16H}:{1A16H}:{1A16H}:{1A16H}:{2A16H}:">
          <a:hlinkClick xmlns:r="http://schemas.openxmlformats.org/officeDocument/2006/relationships" r:id="rId15"/>
          <a:extLst>
            <a:ext uri="{FF2B5EF4-FFF2-40B4-BE49-F238E27FC236}">
              <a16:creationId xmlns:a16="http://schemas.microsoft.com/office/drawing/2014/main" id="{F6436B4B-310F-B34E-AAC8-B958352D30DE}"/>
            </a:ext>
          </a:extLst>
        </xdr:cNvPr>
        <xdr:cNvSpPr txBox="1">
          <a:spLocks noChangeAspect="1"/>
        </xdr:cNvSpPr>
      </xdr:nvSpPr>
      <xdr:spPr>
        <a:xfrm>
          <a:off x="10389763" y="208492"/>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9</xdr:col>
      <xdr:colOff>171872</xdr:colOff>
      <xdr:row>2</xdr:row>
      <xdr:rowOff>3387</xdr:rowOff>
    </xdr:from>
    <xdr:to>
      <xdr:col>11</xdr:col>
      <xdr:colOff>87472</xdr:colOff>
      <xdr:row>2</xdr:row>
      <xdr:rowOff>579387</xdr:rowOff>
    </xdr:to>
    <xdr:sp macro="" textlink="">
      <xdr:nvSpPr>
        <xdr:cNvPr id="53" name="TextBox 40" descr="{1A17H}:{1A17H}:">
          <a:hlinkClick xmlns:r="http://schemas.openxmlformats.org/officeDocument/2006/relationships" r:id="rId16"/>
          <a:extLst>
            <a:ext uri="{FF2B5EF4-FFF2-40B4-BE49-F238E27FC236}">
              <a16:creationId xmlns:a16="http://schemas.microsoft.com/office/drawing/2014/main" id="{954A81C1-E860-5E47-B7A2-13C23AF12DF7}"/>
            </a:ext>
          </a:extLst>
        </xdr:cNvPr>
        <xdr:cNvSpPr txBox="1">
          <a:spLocks noChangeAspect="1"/>
        </xdr:cNvSpPr>
      </xdr:nvSpPr>
      <xdr:spPr>
        <a:xfrm>
          <a:off x="8972972" y="20658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editAs="oneCell">
    <xdr:from>
      <xdr:col>1</xdr:col>
      <xdr:colOff>120650</xdr:colOff>
      <xdr:row>1</xdr:row>
      <xdr:rowOff>28363</xdr:rowOff>
    </xdr:from>
    <xdr:to>
      <xdr:col>2</xdr:col>
      <xdr:colOff>1473200</xdr:colOff>
      <xdr:row>3</xdr:row>
      <xdr:rowOff>1055</xdr:rowOff>
    </xdr:to>
    <xdr:pic>
      <xdr:nvPicPr>
        <xdr:cNvPr id="3" name="Picture 2">
          <a:extLst>
            <a:ext uri="{FF2B5EF4-FFF2-40B4-BE49-F238E27FC236}">
              <a16:creationId xmlns:a16="http://schemas.microsoft.com/office/drawing/2014/main" id="{641DD95C-9713-4C84-81A0-AF4B00F6FEC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68300" y="434763"/>
          <a:ext cx="1600200" cy="810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13434</xdr:rowOff>
    </xdr:to>
    <xdr:sp macro="" textlink="">
      <xdr:nvSpPr>
        <xdr:cNvPr id="2" name="TextBox 1">
          <a:extLst>
            <a:ext uri="{FF2B5EF4-FFF2-40B4-BE49-F238E27FC236}">
              <a16:creationId xmlns:a16="http://schemas.microsoft.com/office/drawing/2014/main" id="{253CFFC4-C5F2-02E4-E529-C6CA37F6EF7C}"/>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X0A0T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2A72789B-F043-400A-E1D0-9E78D9ADD72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29E3B8DC-0758-03B2-F012-013D3EACC365}"/>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9115C358-43AB-76D5-FF14-DB6F07971A1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0DD1FB15-73BD-92D3-18C1-712D8D671E8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6C7436CB-1621-6E5B-8C02-BC717A273E5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9CBDFEEC-3EA3-EB82-A85B-F345DFC040E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68BC40A7-8658-C61C-07AD-B2489E0EC09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BFB63C3B-F9D3-7ED3-179F-FFBCE9D3488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X2A0T</a:t>
          </a:r>
        </a:p>
      </xdr:txBody>
    </xdr:sp>
    <xdr:clientData/>
  </xdr:twoCellAnchor>
  <xdr:twoCellAnchor>
    <xdr:from>
      <xdr:col>4</xdr:col>
      <xdr:colOff>2056763</xdr:colOff>
      <xdr:row>3</xdr:row>
      <xdr:rowOff>23072</xdr:rowOff>
    </xdr:from>
    <xdr:to>
      <xdr:col>5</xdr:col>
      <xdr:colOff>921438</xdr:colOff>
      <xdr:row>4</xdr:row>
      <xdr:rowOff>0</xdr:rowOff>
    </xdr:to>
    <xdr:sp macro="" textlink="">
      <xdr:nvSpPr>
        <xdr:cNvPr id="19" name="TextBox 13" descr="{1A14H}:{1A14H}:{1A14H}:{1A14H}:{1A14H}:{1A14H}:{1A14H}:{1A14H}:{2A14H}:">
          <a:hlinkClick xmlns:r="http://schemas.openxmlformats.org/officeDocument/2006/relationships" r:id="rId1"/>
          <a:extLst>
            <a:ext uri="{FF2B5EF4-FFF2-40B4-BE49-F238E27FC236}">
              <a16:creationId xmlns:a16="http://schemas.microsoft.com/office/drawing/2014/main" id="{EF66747E-D54B-7642-A295-5578828A869C}"/>
            </a:ext>
          </a:extLst>
        </xdr:cNvPr>
        <xdr:cNvSpPr txBox="1">
          <a:spLocks noChangeAspect="1"/>
        </xdr:cNvSpPr>
      </xdr:nvSpPr>
      <xdr:spPr>
        <a:xfrm>
          <a:off x="7216138" y="2039197"/>
          <a:ext cx="1261800" cy="611928"/>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5</xdr:col>
      <xdr:colOff>1164906</xdr:colOff>
      <xdr:row>3</xdr:row>
      <xdr:rowOff>19261</xdr:rowOff>
    </xdr:from>
    <xdr:to>
      <xdr:col>5</xdr:col>
      <xdr:colOff>2095500</xdr:colOff>
      <xdr:row>4</xdr:row>
      <xdr:rowOff>31750</xdr:rowOff>
    </xdr:to>
    <xdr:sp macro="" textlink="">
      <xdr:nvSpPr>
        <xdr:cNvPr id="23" name="TextBox 14" descr="{1A15H}:{1A15H}:{1A15H}:{1A15H}:{1A15H}:{1A15H}:{1A15H}:{1A15H}:{2A15H}:">
          <a:hlinkClick xmlns:r="http://schemas.openxmlformats.org/officeDocument/2006/relationships" r:id="rId2"/>
          <a:extLst>
            <a:ext uri="{FF2B5EF4-FFF2-40B4-BE49-F238E27FC236}">
              <a16:creationId xmlns:a16="http://schemas.microsoft.com/office/drawing/2014/main" id="{993F7A1D-3367-0048-97AC-CB86D64BA08D}"/>
            </a:ext>
          </a:extLst>
        </xdr:cNvPr>
        <xdr:cNvSpPr txBox="1">
          <a:spLocks noChangeAspect="1"/>
        </xdr:cNvSpPr>
      </xdr:nvSpPr>
      <xdr:spPr>
        <a:xfrm>
          <a:off x="8721406" y="2035386"/>
          <a:ext cx="930594" cy="647489"/>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a:t>
          </a:r>
          <a:br>
            <a:rPr lang="en-AU" sz="1000" b="1" dirty="0" err="1">
              <a:solidFill>
                <a:schemeClr val="accent4"/>
              </a:solidFill>
              <a:latin typeface="+mn-lt"/>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a:t>
          </a:r>
          <a:r>
            <a:rPr lang="en-AU" sz="1000" b="1" dirty="0" err="1">
              <a:solidFill>
                <a:schemeClr val="accent4"/>
              </a:solidFill>
              <a:latin typeface="+mn-lt"/>
              <a:cs typeface="Poppins" panose="00000500000000000000" pitchFamily="2" charset="0"/>
            </a:rPr>
            <a:t> Reports</a:t>
          </a:r>
        </a:p>
      </xdr:txBody>
    </xdr:sp>
    <xdr:clientData/>
  </xdr:twoCellAnchor>
  <xdr:twoCellAnchor>
    <xdr:from>
      <xdr:col>7</xdr:col>
      <xdr:colOff>17038</xdr:colOff>
      <xdr:row>3</xdr:row>
      <xdr:rowOff>5291</xdr:rowOff>
    </xdr:from>
    <xdr:to>
      <xdr:col>7</xdr:col>
      <xdr:colOff>1476375</xdr:colOff>
      <xdr:row>4</xdr:row>
      <xdr:rowOff>36464</xdr:rowOff>
    </xdr:to>
    <xdr:sp macro="" textlink="">
      <xdr:nvSpPr>
        <xdr:cNvPr id="25" name="TextBox 15" descr="{1A16H}:{1A16H}:{1A16H}:{1A16H}:{1A16H}:{1A16H}:{1A16H}:{1A16H}:{2A16H}:">
          <a:hlinkClick xmlns:r="http://schemas.openxmlformats.org/officeDocument/2006/relationships" r:id="rId3"/>
          <a:extLst>
            <a:ext uri="{FF2B5EF4-FFF2-40B4-BE49-F238E27FC236}">
              <a16:creationId xmlns:a16="http://schemas.microsoft.com/office/drawing/2014/main" id="{2874FB5D-2D0F-9F49-8142-6033E0D2FC73}"/>
            </a:ext>
          </a:extLst>
        </xdr:cNvPr>
        <xdr:cNvSpPr txBox="1">
          <a:spLocks noChangeAspect="1"/>
        </xdr:cNvSpPr>
      </xdr:nvSpPr>
      <xdr:spPr>
        <a:xfrm>
          <a:off x="12145538" y="2021416"/>
          <a:ext cx="1459337" cy="666173"/>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ea typeface="+mn-ea"/>
              <a:cs typeface="Poppins" panose="00000500000000000000" pitchFamily="2" charset="0"/>
            </a:rPr>
            <a:t>APA</a:t>
          </a:r>
          <a:r>
            <a:rPr lang="en-AU" sz="1000" b="1" dirty="0" err="1">
              <a:solidFill>
                <a:schemeClr val="accent4"/>
              </a:solidFill>
              <a:latin typeface="+mn-lt"/>
              <a:cs typeface="Poppins" panose="00000500000000000000" pitchFamily="2" charset="0"/>
            </a:rPr>
            <a:t> </a:t>
          </a:r>
          <a:r>
            <a:rPr lang="en-AU" sz="1000" b="1" dirty="0" err="1">
              <a:solidFill>
                <a:schemeClr val="accent4"/>
              </a:solidFill>
              <a:latin typeface="+mn-lt"/>
              <a:ea typeface="+mn-ea"/>
              <a:cs typeface="Poppins" panose="00000500000000000000" pitchFamily="2" charset="0"/>
            </a:rPr>
            <a:t>Annual</a:t>
          </a:r>
          <a:br>
            <a:rPr lang="en-AU" sz="1000" b="1" dirty="0" err="1">
              <a:solidFill>
                <a:schemeClr val="accent4"/>
              </a:solidFill>
              <a:latin typeface="+mn-lt"/>
              <a:cs typeface="Poppins" panose="00000500000000000000" pitchFamily="2" charset="0"/>
            </a:rPr>
          </a:br>
          <a:r>
            <a:rPr lang="en-AU" sz="1000" b="1" dirty="0" err="1">
              <a:solidFill>
                <a:schemeClr val="accent4"/>
              </a:solidFill>
              <a:latin typeface="+mn-lt"/>
              <a:cs typeface="Poppins" panose="00000500000000000000" pitchFamily="2" charset="0"/>
            </a:rPr>
            <a:t>Reports &amp; Presentations</a:t>
          </a:r>
        </a:p>
      </xdr:txBody>
    </xdr:sp>
    <xdr:clientData/>
  </xdr:twoCellAnchor>
  <xdr:twoCellAnchor>
    <xdr:from>
      <xdr:col>5</xdr:col>
      <xdr:colOff>2581696</xdr:colOff>
      <xdr:row>3</xdr:row>
      <xdr:rowOff>19261</xdr:rowOff>
    </xdr:from>
    <xdr:to>
      <xdr:col>6</xdr:col>
      <xdr:colOff>504825</xdr:colOff>
      <xdr:row>4</xdr:row>
      <xdr:rowOff>11917</xdr:rowOff>
    </xdr:to>
    <xdr:sp macro="" textlink="">
      <xdr:nvSpPr>
        <xdr:cNvPr id="24" name="TextBox 16" descr="{1A17H}:{1A17H}:">
          <a:hlinkClick xmlns:r="http://schemas.openxmlformats.org/officeDocument/2006/relationships" r:id="rId4"/>
          <a:extLst>
            <a:ext uri="{FF2B5EF4-FFF2-40B4-BE49-F238E27FC236}">
              <a16:creationId xmlns:a16="http://schemas.microsoft.com/office/drawing/2014/main" id="{8EBA39FD-D87C-1049-86CB-5AE844BCA553}"/>
            </a:ext>
          </a:extLst>
        </xdr:cNvPr>
        <xdr:cNvSpPr txBox="1">
          <a:spLocks noChangeAspect="1"/>
        </xdr:cNvSpPr>
      </xdr:nvSpPr>
      <xdr:spPr>
        <a:xfrm>
          <a:off x="10420771" y="514561"/>
          <a:ext cx="980654" cy="564156"/>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r>
            <a:rPr lang="en-AU" sz="1000" b="1" dirty="0" err="1">
              <a:solidFill>
                <a:schemeClr val="accent4"/>
              </a:solidFill>
              <a:latin typeface="+mn-lt"/>
              <a:ea typeface="+mn-ea"/>
              <a:cs typeface="Poppins" panose="00000500000000000000" pitchFamily="2" charset="0"/>
            </a:rPr>
            <a:t>Climate</a:t>
          </a:r>
          <a:r>
            <a:rPr lang="en-AU" sz="1000" b="1" dirty="0" err="1">
              <a:solidFill>
                <a:schemeClr val="accent4"/>
              </a:solidFill>
              <a:latin typeface="+mn-lt"/>
              <a:cs typeface="Poppins" panose="00000500000000000000" pitchFamily="2" charset="0"/>
            </a:rPr>
            <a:t> Transition Plan</a:t>
          </a:r>
        </a:p>
      </xdr:txBody>
    </xdr:sp>
    <xdr:clientData/>
  </xdr:twoCellAnchor>
  <xdr:twoCellAnchor>
    <xdr:from>
      <xdr:col>7</xdr:col>
      <xdr:colOff>1730375</xdr:colOff>
      <xdr:row>3</xdr:row>
      <xdr:rowOff>15876</xdr:rowOff>
    </xdr:from>
    <xdr:to>
      <xdr:col>7</xdr:col>
      <xdr:colOff>2498778</xdr:colOff>
      <xdr:row>3</xdr:row>
      <xdr:rowOff>624418</xdr:rowOff>
    </xdr:to>
    <xdr:sp macro="" textlink="">
      <xdr:nvSpPr>
        <xdr:cNvPr id="26" name="TextBox 17" descr="{1A14H}:{1A14H}:{1A14H}:{1A14H}:{1A14H}:{1A14H}:{1A14H}:{1A14H}:{2A14H}:">
          <a:hlinkClick xmlns:r="http://schemas.openxmlformats.org/officeDocument/2006/relationships" r:id="rId5"/>
          <a:extLst>
            <a:ext uri="{FF2B5EF4-FFF2-40B4-BE49-F238E27FC236}">
              <a16:creationId xmlns:a16="http://schemas.microsoft.com/office/drawing/2014/main" id="{C9930F77-F859-B147-A405-FE9B6E74A65B}"/>
            </a:ext>
          </a:extLst>
        </xdr:cNvPr>
        <xdr:cNvSpPr txBox="1">
          <a:spLocks noChangeAspect="1"/>
        </xdr:cNvSpPr>
      </xdr:nvSpPr>
      <xdr:spPr>
        <a:xfrm>
          <a:off x="13837708" y="2016126"/>
          <a:ext cx="768403" cy="608542"/>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Poppins" panose="00000500000000000000" pitchFamily="2" charset="0"/>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1</xdr:col>
      <xdr:colOff>44449</xdr:colOff>
      <xdr:row>2</xdr:row>
      <xdr:rowOff>40216</xdr:rowOff>
    </xdr:from>
    <xdr:to>
      <xdr:col>2</xdr:col>
      <xdr:colOff>131114</xdr:colOff>
      <xdr:row>5</xdr:row>
      <xdr:rowOff>22168</xdr:rowOff>
    </xdr:to>
    <xdr:pic>
      <xdr:nvPicPr>
        <xdr:cNvPr id="4" name="Picture 3">
          <a:extLst>
            <a:ext uri="{FF2B5EF4-FFF2-40B4-BE49-F238E27FC236}">
              <a16:creationId xmlns:a16="http://schemas.microsoft.com/office/drawing/2014/main" id="{EA813248-FF4A-43EA-A4D3-EDB1F908C9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8449" y="357716"/>
          <a:ext cx="1729410" cy="87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2948</xdr:colOff>
      <xdr:row>8</xdr:row>
      <xdr:rowOff>509564</xdr:rowOff>
    </xdr:from>
    <xdr:to>
      <xdr:col>2</xdr:col>
      <xdr:colOff>2388949</xdr:colOff>
      <xdr:row>32</xdr:row>
      <xdr:rowOff>103234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47877" y="2795564"/>
          <a:ext cx="4753643" cy="4852377"/>
        </a:xfrm>
        <a:prstGeom prst="rect">
          <a:avLst/>
        </a:prstGeom>
      </xdr:spPr>
    </xdr:pic>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8DE6E841-DB93-2D31-A8DF-18661DA63DF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2FB41506-EDC8-F9C0-1228-CDE92D07FF8B}"/>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8AF3B4F1-5163-8223-F63A-7B68A2F28DFD}"/>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08AD44E6-EB02-E916-2173-C2E69EC2DEC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AF6F47B5-CF9D-6C3B-2AE8-CEEA7C725E72}"/>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F581A6DC-75FB-762F-1A03-9D9BA776EA1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214E07A6-CBA4-37CD-BC09-98A7122E316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5B9498A7-2AAA-93BF-3D79-B665B4F0A04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3" name="TextBox 12">
          <a:extLst>
            <a:ext uri="{FF2B5EF4-FFF2-40B4-BE49-F238E27FC236}">
              <a16:creationId xmlns:a16="http://schemas.microsoft.com/office/drawing/2014/main" id="{072A6005-6654-F6BF-19BE-520733D94734}"/>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X3A0T</a:t>
          </a:r>
        </a:p>
      </xdr:txBody>
    </xdr:sp>
    <xdr:clientData/>
  </xdr:twoCellAnchor>
  <xdr:twoCellAnchor>
    <xdr:from>
      <xdr:col>9</xdr:col>
      <xdr:colOff>611503</xdr:colOff>
      <xdr:row>2</xdr:row>
      <xdr:rowOff>7197</xdr:rowOff>
    </xdr:from>
    <xdr:to>
      <xdr:col>11</xdr:col>
      <xdr:colOff>552503</xdr:colOff>
      <xdr:row>2</xdr:row>
      <xdr:rowOff>583197</xdr:rowOff>
    </xdr:to>
    <xdr:sp macro="" textlink="">
      <xdr:nvSpPr>
        <xdr:cNvPr id="2" name="TextBox 20" descr="{1A14H}:{1A14H}:{1A14H}:{1A14H}:{1A14H}:{1A14H}:{1A14H}:{1A14H}:{2A14H}:">
          <a:hlinkClick xmlns:r="http://schemas.openxmlformats.org/officeDocument/2006/relationships" r:id="rId2"/>
          <a:extLst>
            <a:ext uri="{FF2B5EF4-FFF2-40B4-BE49-F238E27FC236}">
              <a16:creationId xmlns:a16="http://schemas.microsoft.com/office/drawing/2014/main" id="{8B35094F-E259-E141-99C0-4BF02AC47D4D}"/>
            </a:ext>
          </a:extLst>
        </xdr:cNvPr>
        <xdr:cNvSpPr txBox="1">
          <a:spLocks noChangeAspect="1"/>
        </xdr:cNvSpPr>
      </xdr:nvSpPr>
      <xdr:spPr>
        <a:xfrm>
          <a:off x="6148703" y="21039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12</xdr:col>
      <xdr:colOff>40321</xdr:colOff>
      <xdr:row>2</xdr:row>
      <xdr:rowOff>3387</xdr:rowOff>
    </xdr:from>
    <xdr:to>
      <xdr:col>13</xdr:col>
      <xdr:colOff>644261</xdr:colOff>
      <xdr:row>2</xdr:row>
      <xdr:rowOff>579387</xdr:rowOff>
    </xdr:to>
    <xdr:sp macro="" textlink="">
      <xdr:nvSpPr>
        <xdr:cNvPr id="4" name="TextBox 21" descr="{1A15H}:{1A15H}:{1A15H}:{1A15H}:{1A15H}:{1A15H}:{1A15H}:{1A15H}:{2A15H}:">
          <a:hlinkClick xmlns:r="http://schemas.openxmlformats.org/officeDocument/2006/relationships" r:id="rId3"/>
          <a:extLst>
            <a:ext uri="{FF2B5EF4-FFF2-40B4-BE49-F238E27FC236}">
              <a16:creationId xmlns:a16="http://schemas.microsoft.com/office/drawing/2014/main" id="{1CAED4EC-51FB-9545-BC00-BB0A762BC86C}"/>
            </a:ext>
          </a:extLst>
        </xdr:cNvPr>
        <xdr:cNvSpPr txBox="1">
          <a:spLocks noChangeAspect="1"/>
        </xdr:cNvSpPr>
      </xdr:nvSpPr>
      <xdr:spPr>
        <a:xfrm>
          <a:off x="7558721" y="206587"/>
          <a:ext cx="126434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16</xdr:col>
      <xdr:colOff>234843</xdr:colOff>
      <xdr:row>2</xdr:row>
      <xdr:rowOff>5292</xdr:rowOff>
    </xdr:from>
    <xdr:to>
      <xdr:col>18</xdr:col>
      <xdr:colOff>175843</xdr:colOff>
      <xdr:row>2</xdr:row>
      <xdr:rowOff>581292</xdr:rowOff>
    </xdr:to>
    <xdr:sp macro="" textlink="">
      <xdr:nvSpPr>
        <xdr:cNvPr id="15" name="TextBox 22" descr="{1A16H}:{1A16H}:{1A16H}:{1A16H}:{1A16H}:{1A16H}:{1A16H}:{1A16H}:{2A16H}:">
          <a:hlinkClick xmlns:r="http://schemas.openxmlformats.org/officeDocument/2006/relationships" r:id="rId4"/>
          <a:extLst>
            <a:ext uri="{FF2B5EF4-FFF2-40B4-BE49-F238E27FC236}">
              <a16:creationId xmlns:a16="http://schemas.microsoft.com/office/drawing/2014/main" id="{C5E736AC-6ED9-4C49-9C89-08C00DB6E087}"/>
            </a:ext>
          </a:extLst>
        </xdr:cNvPr>
        <xdr:cNvSpPr txBox="1">
          <a:spLocks noChangeAspect="1"/>
        </xdr:cNvSpPr>
      </xdr:nvSpPr>
      <xdr:spPr>
        <a:xfrm>
          <a:off x="10394843" y="208492"/>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14</xdr:col>
      <xdr:colOff>138852</xdr:colOff>
      <xdr:row>2</xdr:row>
      <xdr:rowOff>3387</xdr:rowOff>
    </xdr:from>
    <xdr:to>
      <xdr:col>16</xdr:col>
      <xdr:colOff>79852</xdr:colOff>
      <xdr:row>2</xdr:row>
      <xdr:rowOff>579387</xdr:rowOff>
    </xdr:to>
    <xdr:sp macro="" textlink="">
      <xdr:nvSpPr>
        <xdr:cNvPr id="14" name="TextBox 23" descr="{1A17H}:{1A17H}:">
          <a:hlinkClick xmlns:r="http://schemas.openxmlformats.org/officeDocument/2006/relationships" r:id="rId5"/>
          <a:extLst>
            <a:ext uri="{FF2B5EF4-FFF2-40B4-BE49-F238E27FC236}">
              <a16:creationId xmlns:a16="http://schemas.microsoft.com/office/drawing/2014/main" id="{DC0FC227-DD2C-1A4F-B595-F8544FEB3793}"/>
            </a:ext>
          </a:extLst>
        </xdr:cNvPr>
        <xdr:cNvSpPr txBox="1">
          <a:spLocks noChangeAspect="1"/>
        </xdr:cNvSpPr>
      </xdr:nvSpPr>
      <xdr:spPr>
        <a:xfrm>
          <a:off x="8978052" y="20658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18</xdr:col>
      <xdr:colOff>330833</xdr:colOff>
      <xdr:row>2</xdr:row>
      <xdr:rowOff>0</xdr:rowOff>
    </xdr:from>
    <xdr:to>
      <xdr:col>20</xdr:col>
      <xdr:colOff>271833</xdr:colOff>
      <xdr:row>2</xdr:row>
      <xdr:rowOff>576000</xdr:rowOff>
    </xdr:to>
    <xdr:sp macro="" textlink="">
      <xdr:nvSpPr>
        <xdr:cNvPr id="17" name="TextBox 24" descr="{1A14H}:{1A14H}:{1A14H}:{1A14H}:{1A14H}:{1A14H}:{1A14H}:{1A14H}:{2A14H}:">
          <a:hlinkClick xmlns:r="http://schemas.openxmlformats.org/officeDocument/2006/relationships" r:id="rId6"/>
          <a:extLst>
            <a:ext uri="{FF2B5EF4-FFF2-40B4-BE49-F238E27FC236}">
              <a16:creationId xmlns:a16="http://schemas.microsoft.com/office/drawing/2014/main" id="{F8641608-3E57-FB40-B062-CF738B5AABDC}"/>
            </a:ext>
          </a:extLst>
        </xdr:cNvPr>
        <xdr:cNvSpPr txBox="1">
          <a:spLocks noChangeAspect="1"/>
        </xdr:cNvSpPr>
      </xdr:nvSpPr>
      <xdr:spPr>
        <a:xfrm>
          <a:off x="11811633" y="203200"/>
          <a:ext cx="126180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4</xdr:col>
      <xdr:colOff>3384551</xdr:colOff>
      <xdr:row>9</xdr:row>
      <xdr:rowOff>177800</xdr:rowOff>
    </xdr:from>
    <xdr:to>
      <xdr:col>22</xdr:col>
      <xdr:colOff>609601</xdr:colOff>
      <xdr:row>28</xdr:row>
      <xdr:rowOff>81914</xdr:rowOff>
    </xdr:to>
    <xdr:pic>
      <xdr:nvPicPr>
        <xdr:cNvPr id="16" name="Picture 1">
          <a:extLst>
            <a:ext uri="{FF2B5EF4-FFF2-40B4-BE49-F238E27FC236}">
              <a16:creationId xmlns:a16="http://schemas.microsoft.com/office/drawing/2014/main" id="{A00B195E-6522-35E8-E94A-0C7D5C5D185C}"/>
            </a:ext>
            <a:ext uri="{147F2762-F138-4A5C-976F-8EAC2B608ADB}">
              <a16:predDERef xmlns:a16="http://schemas.microsoft.com/office/drawing/2014/main" pred="{F8641608-3E57-FB40-B062-CF738B5AABDC}"/>
            </a:ext>
          </a:extLst>
        </xdr:cNvPr>
        <xdr:cNvPicPr>
          <a:picLocks noChangeAspect="1"/>
        </xdr:cNvPicPr>
      </xdr:nvPicPr>
      <xdr:blipFill>
        <a:blip xmlns:r="http://schemas.openxmlformats.org/officeDocument/2006/relationships" r:embed="rId7"/>
        <a:stretch>
          <a:fillRect/>
        </a:stretch>
      </xdr:blipFill>
      <xdr:spPr>
        <a:xfrm>
          <a:off x="13163551" y="3009900"/>
          <a:ext cx="12515850" cy="3764914"/>
        </a:xfrm>
        <a:prstGeom prst="rect">
          <a:avLst/>
        </a:prstGeom>
      </xdr:spPr>
    </xdr:pic>
    <xdr:clientData/>
  </xdr:twoCellAnchor>
  <xdr:twoCellAnchor editAs="oneCell">
    <xdr:from>
      <xdr:col>1</xdr:col>
      <xdr:colOff>136071</xdr:colOff>
      <xdr:row>1</xdr:row>
      <xdr:rowOff>0</xdr:rowOff>
    </xdr:from>
    <xdr:to>
      <xdr:col>1</xdr:col>
      <xdr:colOff>1854897</xdr:colOff>
      <xdr:row>3</xdr:row>
      <xdr:rowOff>47319</xdr:rowOff>
    </xdr:to>
    <xdr:pic>
      <xdr:nvPicPr>
        <xdr:cNvPr id="18" name="Picture 17">
          <a:extLst>
            <a:ext uri="{FF2B5EF4-FFF2-40B4-BE49-F238E27FC236}">
              <a16:creationId xmlns:a16="http://schemas.microsoft.com/office/drawing/2014/main" id="{0775666C-C20C-4446-ADD7-77F34F8DEB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1000" y="390071"/>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1</xdr:row>
      <xdr:rowOff>0</xdr:rowOff>
    </xdr:from>
    <xdr:to>
      <xdr:col>0</xdr:col>
      <xdr:colOff>66675</xdr:colOff>
      <xdr:row>1</xdr:row>
      <xdr:rowOff>0</xdr:rowOff>
    </xdr:to>
    <xdr:sp macro="" textlink="">
      <xdr:nvSpPr>
        <xdr:cNvPr id="3" name="TextBox 2">
          <a:extLst>
            <a:ext uri="{FF2B5EF4-FFF2-40B4-BE49-F238E27FC236}">
              <a16:creationId xmlns:a16="http://schemas.microsoft.com/office/drawing/2014/main" id="{98F7EF97-22FB-3846-FB5F-55370BA1196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4" name="TextBox 3">
          <a:extLst>
            <a:ext uri="{FF2B5EF4-FFF2-40B4-BE49-F238E27FC236}">
              <a16:creationId xmlns:a16="http://schemas.microsoft.com/office/drawing/2014/main" id="{7948904F-DFC8-4B94-65A8-FF35721E52C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6" name="TextBox 5">
          <a:extLst>
            <a:ext uri="{FF2B5EF4-FFF2-40B4-BE49-F238E27FC236}">
              <a16:creationId xmlns:a16="http://schemas.microsoft.com/office/drawing/2014/main" id="{96F4475B-6E88-2FC9-F4DD-EEF8AC8B0B2F}"/>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7" name="TextBox 6">
          <a:extLst>
            <a:ext uri="{FF2B5EF4-FFF2-40B4-BE49-F238E27FC236}">
              <a16:creationId xmlns:a16="http://schemas.microsoft.com/office/drawing/2014/main" id="{FA0BBF4F-B85D-F885-6965-D41A50D61FC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8" name="TextBox 7">
          <a:extLst>
            <a:ext uri="{FF2B5EF4-FFF2-40B4-BE49-F238E27FC236}">
              <a16:creationId xmlns:a16="http://schemas.microsoft.com/office/drawing/2014/main" id="{AE1D4213-BBDC-437A-E4BC-6AFA7266EA2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9" name="TextBox 8">
          <a:extLst>
            <a:ext uri="{FF2B5EF4-FFF2-40B4-BE49-F238E27FC236}">
              <a16:creationId xmlns:a16="http://schemas.microsoft.com/office/drawing/2014/main" id="{B5CC35D2-79E6-4785-D32C-4E6C7A21081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10" name="TextBox 9">
          <a:extLst>
            <a:ext uri="{FF2B5EF4-FFF2-40B4-BE49-F238E27FC236}">
              <a16:creationId xmlns:a16="http://schemas.microsoft.com/office/drawing/2014/main" id="{81C54FD2-AA91-5030-B9CD-BFCEE81175F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11" name="TextBox 10">
          <a:extLst>
            <a:ext uri="{FF2B5EF4-FFF2-40B4-BE49-F238E27FC236}">
              <a16:creationId xmlns:a16="http://schemas.microsoft.com/office/drawing/2014/main" id="{3CA210A7-EC9A-4F6E-5C8F-3813EE62877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0</xdr:col>
      <xdr:colOff>3175</xdr:colOff>
      <xdr:row>1</xdr:row>
      <xdr:rowOff>0</xdr:rowOff>
    </xdr:from>
    <xdr:to>
      <xdr:col>0</xdr:col>
      <xdr:colOff>66675</xdr:colOff>
      <xdr:row>1</xdr:row>
      <xdr:rowOff>0</xdr:rowOff>
    </xdr:to>
    <xdr:sp macro="" textlink="">
      <xdr:nvSpPr>
        <xdr:cNvPr id="12" name="TextBox 11">
          <a:extLst>
            <a:ext uri="{FF2B5EF4-FFF2-40B4-BE49-F238E27FC236}">
              <a16:creationId xmlns:a16="http://schemas.microsoft.com/office/drawing/2014/main" id="{C9923C7B-48C7-C51F-4E9A-07F3550C6095}"/>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X4A0T</a:t>
          </a:r>
        </a:p>
      </xdr:txBody>
    </xdr:sp>
    <xdr:clientData/>
  </xdr:twoCellAnchor>
  <xdr:twoCellAnchor>
    <xdr:from>
      <xdr:col>2</xdr:col>
      <xdr:colOff>3750943</xdr:colOff>
      <xdr:row>2</xdr:row>
      <xdr:rowOff>7197</xdr:rowOff>
    </xdr:from>
    <xdr:to>
      <xdr:col>2</xdr:col>
      <xdr:colOff>5012743</xdr:colOff>
      <xdr:row>2</xdr:row>
      <xdr:rowOff>583197</xdr:rowOff>
    </xdr:to>
    <xdr:sp macro="" textlink="">
      <xdr:nvSpPr>
        <xdr:cNvPr id="2" name="TextBox 13" descr="{1A14H}:{1A14H}:{1A14H}:{1A14H}:{1A14H}:{1A14H}:{1A14H}:{1A14H}:{2A14H}:">
          <a:hlinkClick xmlns:r="http://schemas.openxmlformats.org/officeDocument/2006/relationships" r:id="rId1"/>
          <a:extLst>
            <a:ext uri="{FF2B5EF4-FFF2-40B4-BE49-F238E27FC236}">
              <a16:creationId xmlns:a16="http://schemas.microsoft.com/office/drawing/2014/main" id="{70399A87-956D-0C40-AC8F-4DD6CD384153}"/>
            </a:ext>
          </a:extLst>
        </xdr:cNvPr>
        <xdr:cNvSpPr txBox="1">
          <a:spLocks noChangeAspect="1"/>
        </xdr:cNvSpPr>
      </xdr:nvSpPr>
      <xdr:spPr>
        <a:xfrm>
          <a:off x="6148703" y="21039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2</xdr:col>
      <xdr:colOff>5160961</xdr:colOff>
      <xdr:row>2</xdr:row>
      <xdr:rowOff>3387</xdr:rowOff>
    </xdr:from>
    <xdr:to>
      <xdr:col>2</xdr:col>
      <xdr:colOff>6425301</xdr:colOff>
      <xdr:row>2</xdr:row>
      <xdr:rowOff>579387</xdr:rowOff>
    </xdr:to>
    <xdr:sp macro="" textlink="">
      <xdr:nvSpPr>
        <xdr:cNvPr id="5" name="TextBox 14" descr="{1A15H}:{1A15H}:{1A15H}:{1A15H}:{1A15H}:{1A15H}:{1A15H}:{1A15H}:{2A15H}:">
          <a:hlinkClick xmlns:r="http://schemas.openxmlformats.org/officeDocument/2006/relationships" r:id="rId2"/>
          <a:extLst>
            <a:ext uri="{FF2B5EF4-FFF2-40B4-BE49-F238E27FC236}">
              <a16:creationId xmlns:a16="http://schemas.microsoft.com/office/drawing/2014/main" id="{C1262FA5-9F95-C249-9E2D-4D2B2573832D}"/>
            </a:ext>
          </a:extLst>
        </xdr:cNvPr>
        <xdr:cNvSpPr txBox="1">
          <a:spLocks noChangeAspect="1"/>
        </xdr:cNvSpPr>
      </xdr:nvSpPr>
      <xdr:spPr>
        <a:xfrm>
          <a:off x="7558721" y="206587"/>
          <a:ext cx="126434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2</xdr:col>
      <xdr:colOff>7997083</xdr:colOff>
      <xdr:row>2</xdr:row>
      <xdr:rowOff>5292</xdr:rowOff>
    </xdr:from>
    <xdr:to>
      <xdr:col>2</xdr:col>
      <xdr:colOff>9258883</xdr:colOff>
      <xdr:row>2</xdr:row>
      <xdr:rowOff>581292</xdr:rowOff>
    </xdr:to>
    <xdr:sp macro="" textlink="">
      <xdr:nvSpPr>
        <xdr:cNvPr id="23" name="TextBox 15" descr="{1A16H}:{1A16H}:{1A16H}:{1A16H}:{1A16H}:{1A16H}:{1A16H}:{1A16H}:{2A16H}:">
          <a:hlinkClick xmlns:r="http://schemas.openxmlformats.org/officeDocument/2006/relationships" r:id="rId3"/>
          <a:extLst>
            <a:ext uri="{FF2B5EF4-FFF2-40B4-BE49-F238E27FC236}">
              <a16:creationId xmlns:a16="http://schemas.microsoft.com/office/drawing/2014/main" id="{3E37498C-54A9-CD4E-B2E9-4E565529FC58}"/>
            </a:ext>
          </a:extLst>
        </xdr:cNvPr>
        <xdr:cNvSpPr txBox="1">
          <a:spLocks noChangeAspect="1"/>
        </xdr:cNvSpPr>
      </xdr:nvSpPr>
      <xdr:spPr>
        <a:xfrm>
          <a:off x="10394843" y="208492"/>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2</xdr:col>
      <xdr:colOff>6580292</xdr:colOff>
      <xdr:row>2</xdr:row>
      <xdr:rowOff>3387</xdr:rowOff>
    </xdr:from>
    <xdr:to>
      <xdr:col>2</xdr:col>
      <xdr:colOff>7842092</xdr:colOff>
      <xdr:row>2</xdr:row>
      <xdr:rowOff>579387</xdr:rowOff>
    </xdr:to>
    <xdr:sp macro="" textlink="">
      <xdr:nvSpPr>
        <xdr:cNvPr id="22" name="TextBox 16" descr="{1A17H}:{1A17H}:">
          <a:hlinkClick xmlns:r="http://schemas.openxmlformats.org/officeDocument/2006/relationships" r:id="rId4"/>
          <a:extLst>
            <a:ext uri="{FF2B5EF4-FFF2-40B4-BE49-F238E27FC236}">
              <a16:creationId xmlns:a16="http://schemas.microsoft.com/office/drawing/2014/main" id="{CC974B40-10B6-3A40-9C55-6C6CFCA20EA5}"/>
            </a:ext>
          </a:extLst>
        </xdr:cNvPr>
        <xdr:cNvSpPr txBox="1">
          <a:spLocks noChangeAspect="1"/>
        </xdr:cNvSpPr>
      </xdr:nvSpPr>
      <xdr:spPr>
        <a:xfrm>
          <a:off x="8978052" y="206587"/>
          <a:ext cx="126180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2</xdr:col>
      <xdr:colOff>9413874</xdr:colOff>
      <xdr:row>2</xdr:row>
      <xdr:rowOff>0</xdr:rowOff>
    </xdr:from>
    <xdr:to>
      <xdr:col>2</xdr:col>
      <xdr:colOff>10677526</xdr:colOff>
      <xdr:row>2</xdr:row>
      <xdr:rowOff>576000</xdr:rowOff>
    </xdr:to>
    <xdr:sp macro="" textlink="">
      <xdr:nvSpPr>
        <xdr:cNvPr id="24" name="TextBox 17" descr="{1A14H}:{1A14H}:{1A14H}:{1A14H}:{1A14H}:{1A14H}:{1A14H}:{1A14H}:{2A14H}:">
          <a:hlinkClick xmlns:r="http://schemas.openxmlformats.org/officeDocument/2006/relationships" r:id="rId5"/>
          <a:extLst>
            <a:ext uri="{FF2B5EF4-FFF2-40B4-BE49-F238E27FC236}">
              <a16:creationId xmlns:a16="http://schemas.microsoft.com/office/drawing/2014/main" id="{6B5A34B5-BACB-5746-B59B-DB685E153968}"/>
            </a:ext>
          </a:extLst>
        </xdr:cNvPr>
        <xdr:cNvSpPr txBox="1">
          <a:spLocks noChangeAspect="1"/>
        </xdr:cNvSpPr>
      </xdr:nvSpPr>
      <xdr:spPr>
        <a:xfrm>
          <a:off x="11814174" y="200025"/>
          <a:ext cx="1263652"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0</xdr:col>
      <xdr:colOff>228600</xdr:colOff>
      <xdr:row>1</xdr:row>
      <xdr:rowOff>50800</xdr:rowOff>
    </xdr:from>
    <xdr:to>
      <xdr:col>1</xdr:col>
      <xdr:colOff>1706126</xdr:colOff>
      <xdr:row>3</xdr:row>
      <xdr:rowOff>83605</xdr:rowOff>
    </xdr:to>
    <xdr:pic>
      <xdr:nvPicPr>
        <xdr:cNvPr id="13" name="Picture 12">
          <a:extLst>
            <a:ext uri="{FF2B5EF4-FFF2-40B4-BE49-F238E27FC236}">
              <a16:creationId xmlns:a16="http://schemas.microsoft.com/office/drawing/2014/main" id="{FAC87DCF-D9D8-4416-B791-54C1CCE3BE3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254000"/>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141523</xdr:colOff>
      <xdr:row>76</xdr:row>
      <xdr:rowOff>0</xdr:rowOff>
    </xdr:from>
    <xdr:to>
      <xdr:col>3</xdr:col>
      <xdr:colOff>209468</xdr:colOff>
      <xdr:row>76</xdr:row>
      <xdr:rowOff>48372</xdr:rowOff>
    </xdr:to>
    <xdr:sp macro="" textlink="">
      <xdr:nvSpPr>
        <xdr:cNvPr id="2" name="Shape 49">
          <a:extLst>
            <a:ext uri="{FF2B5EF4-FFF2-40B4-BE49-F238E27FC236}">
              <a16:creationId xmlns:a16="http://schemas.microsoft.com/office/drawing/2014/main" id="{9ECAE3FB-352F-4A22-A4E9-394400E1DFF5}"/>
            </a:ext>
          </a:extLst>
        </xdr:cNvPr>
        <xdr:cNvSpPr/>
      </xdr:nvSpPr>
      <xdr:spPr>
        <a:xfrm>
          <a:off x="2968543" y="54092756"/>
          <a:ext cx="73660" cy="64770"/>
        </a:xfrm>
        <a:custGeom>
          <a:avLst/>
          <a:gdLst/>
          <a:ahLst/>
          <a:cxnLst/>
          <a:rect l="0" t="0" r="0" b="0"/>
          <a:pathLst>
            <a:path w="75565" h="59055">
              <a:moveTo>
                <a:pt x="37524" y="0"/>
              </a:moveTo>
              <a:lnTo>
                <a:pt x="36938" y="21652"/>
              </a:lnTo>
              <a:lnTo>
                <a:pt x="32834" y="40540"/>
              </a:lnTo>
              <a:lnTo>
                <a:pt x="21693" y="53899"/>
              </a:lnTo>
              <a:lnTo>
                <a:pt x="0" y="58967"/>
              </a:lnTo>
              <a:lnTo>
                <a:pt x="75049" y="58967"/>
              </a:lnTo>
              <a:lnTo>
                <a:pt x="53355" y="53899"/>
              </a:lnTo>
              <a:lnTo>
                <a:pt x="42215" y="40540"/>
              </a:lnTo>
              <a:lnTo>
                <a:pt x="38111" y="21652"/>
              </a:lnTo>
              <a:lnTo>
                <a:pt x="37524" y="0"/>
              </a:lnTo>
              <a:close/>
            </a:path>
          </a:pathLst>
        </a:custGeom>
        <a:solidFill>
          <a:srgbClr val="0000FF">
            <a:alpha val="50000"/>
          </a:srgbClr>
        </a:solidFill>
      </xdr:spPr>
    </xdr:sp>
    <xdr:clientData/>
  </xdr:twoCellAnchor>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E50747FB-7BFA-416D-8DFB-D576F6D00813}"/>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5E09B7EE-C45A-432C-98B3-5831CD1488C4}"/>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794CB277-A5EF-463C-B269-6CB06EA1F0F4}"/>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B83564D2-95D1-43FB-9F15-FA3FDDA3D7B9}"/>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77E77348-A9CF-4939-A113-9F5AF3BF5933}"/>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99C76C80-9FE7-4106-8063-13033D1AC5BC}"/>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1D3AE5AC-A9A2-46DD-B98D-D5F7A85E1159}"/>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E38B1F7A-BD46-4F4B-9DE1-AD778E7B3FB0}"/>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D7C64493-038B-45CA-A8F7-FE7913266E9D}"/>
            </a:ext>
          </a:extLst>
        </xdr:cNvPr>
        <xdr:cNvSpPr txBox="1"/>
      </xdr:nvSpPr>
      <xdr:spPr>
        <a:xfrm>
          <a:off x="3175" y="3175"/>
          <a:ext cx="61595" cy="1406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X5A0T</a:t>
          </a:r>
        </a:p>
      </xdr:txBody>
    </xdr:sp>
    <xdr:clientData/>
  </xdr:twoCellAnchor>
  <xdr:twoCellAnchor>
    <xdr:from>
      <xdr:col>3</xdr:col>
      <xdr:colOff>2142488</xdr:colOff>
      <xdr:row>2</xdr:row>
      <xdr:rowOff>140547</xdr:rowOff>
    </xdr:from>
    <xdr:to>
      <xdr:col>3</xdr:col>
      <xdr:colOff>3410638</xdr:colOff>
      <xdr:row>3</xdr:row>
      <xdr:rowOff>554622</xdr:rowOff>
    </xdr:to>
    <xdr:sp macro="" textlink="">
      <xdr:nvSpPr>
        <xdr:cNvPr id="21" name="TextBox 12" descr="{1A14H}:{1A14H}:{1A14H}:{1A14H}:{1A14H}:{1A14H}:{1A14H}:{1A14H}:{2A14H}:">
          <a:hlinkClick xmlns:r="http://schemas.openxmlformats.org/officeDocument/2006/relationships" r:id="rId1"/>
          <a:extLst>
            <a:ext uri="{FF2B5EF4-FFF2-40B4-BE49-F238E27FC236}">
              <a16:creationId xmlns:a16="http://schemas.microsoft.com/office/drawing/2014/main" id="{51BB59C3-5C9A-41FD-B451-B7F60CCEF96A}"/>
            </a:ext>
          </a:extLst>
        </xdr:cNvPr>
        <xdr:cNvSpPr txBox="1">
          <a:spLocks noChangeAspect="1"/>
        </xdr:cNvSpPr>
      </xdr:nvSpPr>
      <xdr:spPr>
        <a:xfrm>
          <a:off x="4961888" y="464397"/>
          <a:ext cx="126815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3</xdr:col>
      <xdr:colOff>3638231</xdr:colOff>
      <xdr:row>2</xdr:row>
      <xdr:rowOff>133562</xdr:rowOff>
    </xdr:from>
    <xdr:to>
      <xdr:col>3</xdr:col>
      <xdr:colOff>5236634</xdr:colOff>
      <xdr:row>3</xdr:row>
      <xdr:rowOff>564797</xdr:rowOff>
    </xdr:to>
    <xdr:sp macro="" textlink="">
      <xdr:nvSpPr>
        <xdr:cNvPr id="26" name="TextBox 13" descr="{1A15H}:{1A15H}:{1A15H}:{1A15H}:{1A15H}:{1A15H}:{1A15H}:{1A15H}:{2A15H}:">
          <a:hlinkClick xmlns:r="http://schemas.openxmlformats.org/officeDocument/2006/relationships" r:id="rId2"/>
          <a:extLst>
            <a:ext uri="{FF2B5EF4-FFF2-40B4-BE49-F238E27FC236}">
              <a16:creationId xmlns:a16="http://schemas.microsoft.com/office/drawing/2014/main" id="{366F00D6-26A3-4D80-B5B7-1CDFC3AC25F6}"/>
            </a:ext>
          </a:extLst>
        </xdr:cNvPr>
        <xdr:cNvSpPr txBox="1">
          <a:spLocks noChangeAspect="1"/>
        </xdr:cNvSpPr>
      </xdr:nvSpPr>
      <xdr:spPr>
        <a:xfrm>
          <a:off x="6457631" y="457412"/>
          <a:ext cx="1598403" cy="59316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4</xdr:col>
      <xdr:colOff>1077488</xdr:colOff>
      <xdr:row>2</xdr:row>
      <xdr:rowOff>141817</xdr:rowOff>
    </xdr:from>
    <xdr:to>
      <xdr:col>4</xdr:col>
      <xdr:colOff>2342463</xdr:colOff>
      <xdr:row>3</xdr:row>
      <xdr:rowOff>549542</xdr:rowOff>
    </xdr:to>
    <xdr:sp macro="" textlink="">
      <xdr:nvSpPr>
        <xdr:cNvPr id="24" name="TextBox 14" descr="{1A16H}:{1A16H}:{1A16H}:{1A16H}:{1A16H}:{1A16H}:{1A16H}:{1A16H}:{2A16H}:">
          <a:hlinkClick xmlns:r="http://schemas.openxmlformats.org/officeDocument/2006/relationships" r:id="rId3"/>
          <a:extLst>
            <a:ext uri="{FF2B5EF4-FFF2-40B4-BE49-F238E27FC236}">
              <a16:creationId xmlns:a16="http://schemas.microsoft.com/office/drawing/2014/main" id="{DA557807-1734-4847-A799-FA044227B2FA}"/>
            </a:ext>
          </a:extLst>
        </xdr:cNvPr>
        <xdr:cNvSpPr txBox="1">
          <a:spLocks noChangeAspect="1"/>
        </xdr:cNvSpPr>
      </xdr:nvSpPr>
      <xdr:spPr>
        <a:xfrm>
          <a:off x="9697613" y="465667"/>
          <a:ext cx="1264975" cy="56965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3</xdr:col>
      <xdr:colOff>5420147</xdr:colOff>
      <xdr:row>2</xdr:row>
      <xdr:rowOff>139912</xdr:rowOff>
    </xdr:from>
    <xdr:to>
      <xdr:col>4</xdr:col>
      <xdr:colOff>884397</xdr:colOff>
      <xdr:row>3</xdr:row>
      <xdr:rowOff>553987</xdr:rowOff>
    </xdr:to>
    <xdr:sp macro="" textlink="">
      <xdr:nvSpPr>
        <xdr:cNvPr id="23" name="TextBox 15" descr="{1A17H}:{1A17H}:">
          <a:hlinkClick xmlns:r="http://schemas.openxmlformats.org/officeDocument/2006/relationships" r:id="rId4"/>
          <a:extLst>
            <a:ext uri="{FF2B5EF4-FFF2-40B4-BE49-F238E27FC236}">
              <a16:creationId xmlns:a16="http://schemas.microsoft.com/office/drawing/2014/main" id="{CB788C57-871A-4199-A402-7481159AADF4}"/>
            </a:ext>
          </a:extLst>
        </xdr:cNvPr>
        <xdr:cNvSpPr txBox="1">
          <a:spLocks noChangeAspect="1"/>
        </xdr:cNvSpPr>
      </xdr:nvSpPr>
      <xdr:spPr>
        <a:xfrm>
          <a:off x="8239547" y="463762"/>
          <a:ext cx="1264975"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4</xdr:col>
      <xdr:colOff>2516503</xdr:colOff>
      <xdr:row>2</xdr:row>
      <xdr:rowOff>133350</xdr:rowOff>
    </xdr:from>
    <xdr:to>
      <xdr:col>4</xdr:col>
      <xdr:colOff>3821113</xdr:colOff>
      <xdr:row>3</xdr:row>
      <xdr:rowOff>550600</xdr:rowOff>
    </xdr:to>
    <xdr:sp macro="" textlink="">
      <xdr:nvSpPr>
        <xdr:cNvPr id="12" name="TextBox 16" descr="{1A14H}:{1A14H}:{1A14H}:{1A14H}:{1A14H}:{1A14H}:{1A14H}:{1A14H}:{2A14H}:">
          <a:hlinkClick xmlns:r="http://schemas.openxmlformats.org/officeDocument/2006/relationships" r:id="rId5"/>
          <a:extLst>
            <a:ext uri="{FF2B5EF4-FFF2-40B4-BE49-F238E27FC236}">
              <a16:creationId xmlns:a16="http://schemas.microsoft.com/office/drawing/2014/main" id="{F5C5CA04-41C9-4F24-B0D3-64C10E17F878}"/>
            </a:ext>
          </a:extLst>
        </xdr:cNvPr>
        <xdr:cNvSpPr txBox="1">
          <a:spLocks noChangeAspect="1"/>
        </xdr:cNvSpPr>
      </xdr:nvSpPr>
      <xdr:spPr>
        <a:xfrm>
          <a:off x="11136628" y="457200"/>
          <a:ext cx="1304610" cy="579175"/>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1</xdr:col>
      <xdr:colOff>19050</xdr:colOff>
      <xdr:row>1</xdr:row>
      <xdr:rowOff>142875</xdr:rowOff>
    </xdr:from>
    <xdr:to>
      <xdr:col>2</xdr:col>
      <xdr:colOff>201176</xdr:colOff>
      <xdr:row>4</xdr:row>
      <xdr:rowOff>63761</xdr:rowOff>
    </xdr:to>
    <xdr:pic>
      <xdr:nvPicPr>
        <xdr:cNvPr id="13" name="Picture 12">
          <a:extLst>
            <a:ext uri="{FF2B5EF4-FFF2-40B4-BE49-F238E27FC236}">
              <a16:creationId xmlns:a16="http://schemas.microsoft.com/office/drawing/2014/main" id="{19C492EC-576A-41D1-8623-C58DAE82364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304800"/>
          <a:ext cx="1715651" cy="844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94B49B20-4DC1-4567-3102-B75BAAC51820}"/>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C38315D3-045F-D789-9848-683606CB21E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6" name="TextBox 5">
          <a:extLst>
            <a:ext uri="{FF2B5EF4-FFF2-40B4-BE49-F238E27FC236}">
              <a16:creationId xmlns:a16="http://schemas.microsoft.com/office/drawing/2014/main" id="{CEA80DD3-6F33-F99D-EBFF-E927D2A0FD3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7" name="TextBox 6">
          <a:extLst>
            <a:ext uri="{FF2B5EF4-FFF2-40B4-BE49-F238E27FC236}">
              <a16:creationId xmlns:a16="http://schemas.microsoft.com/office/drawing/2014/main" id="{B7758F84-25D3-ACD1-E119-22CEC1D5EC1E}"/>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8" name="TextBox 7">
          <a:extLst>
            <a:ext uri="{FF2B5EF4-FFF2-40B4-BE49-F238E27FC236}">
              <a16:creationId xmlns:a16="http://schemas.microsoft.com/office/drawing/2014/main" id="{33E8BDC4-02FF-EA6B-BED6-04C842004EFF}"/>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D4E3D8F3-AABC-89C3-AD30-E5CBCFDC4CFF}"/>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C5C734FB-279C-84D1-6914-A4372B1E49E8}"/>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221A1A8D-673C-35C7-5B30-7125B619861B}"/>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1D896E7E-F084-6228-F1CE-1B2B689FB38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X6A0T</a:t>
          </a:r>
        </a:p>
      </xdr:txBody>
    </xdr:sp>
    <xdr:clientData/>
  </xdr:twoCellAnchor>
  <xdr:twoCellAnchor>
    <xdr:from>
      <xdr:col>2</xdr:col>
      <xdr:colOff>1395638</xdr:colOff>
      <xdr:row>3</xdr:row>
      <xdr:rowOff>7197</xdr:rowOff>
    </xdr:from>
    <xdr:to>
      <xdr:col>3</xdr:col>
      <xdr:colOff>747358</xdr:colOff>
      <xdr:row>4</xdr:row>
      <xdr:rowOff>1718</xdr:rowOff>
    </xdr:to>
    <xdr:sp macro="" textlink="">
      <xdr:nvSpPr>
        <xdr:cNvPr id="21" name="TextBox 13" descr="{1A14H}:{1A14H}:{1A14H}:{1A14H}:{1A14H}:{1A14H}:{1A14H}:{1A14H}:{2A14H}:">
          <a:hlinkClick xmlns:r="http://schemas.openxmlformats.org/officeDocument/2006/relationships" r:id="rId1"/>
          <a:extLst>
            <a:ext uri="{FF2B5EF4-FFF2-40B4-BE49-F238E27FC236}">
              <a16:creationId xmlns:a16="http://schemas.microsoft.com/office/drawing/2014/main" id="{32B097EB-E037-5E4E-B694-8BF5142E7400}"/>
            </a:ext>
          </a:extLst>
        </xdr:cNvPr>
        <xdr:cNvSpPr txBox="1">
          <a:spLocks noChangeAspect="1"/>
        </xdr:cNvSpPr>
      </xdr:nvSpPr>
      <xdr:spPr>
        <a:xfrm>
          <a:off x="5777138" y="1558411"/>
          <a:ext cx="1256720" cy="49345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Poppins" panose="00000500000000000000" pitchFamily="2" charset="0"/>
            </a:rPr>
            <a:t>APA </a:t>
          </a:r>
        </a:p>
        <a:p>
          <a:pPr algn="ctr"/>
          <a:r>
            <a:rPr lang="en-AU" sz="1000" b="1" dirty="0" err="1">
              <a:solidFill>
                <a:schemeClr val="accent4"/>
              </a:solidFill>
              <a:latin typeface="+mn-lt"/>
              <a:cs typeface="Poppins" panose="00000500000000000000" pitchFamily="2" charset="0"/>
            </a:rPr>
            <a:t>Website</a:t>
          </a:r>
        </a:p>
      </xdr:txBody>
    </xdr:sp>
    <xdr:clientData/>
  </xdr:twoCellAnchor>
  <xdr:twoCellAnchor>
    <xdr:from>
      <xdr:col>3</xdr:col>
      <xdr:colOff>968147</xdr:colOff>
      <xdr:row>2</xdr:row>
      <xdr:rowOff>157600</xdr:rowOff>
    </xdr:from>
    <xdr:to>
      <xdr:col>3</xdr:col>
      <xdr:colOff>2232487</xdr:colOff>
      <xdr:row>3</xdr:row>
      <xdr:rowOff>716642</xdr:rowOff>
    </xdr:to>
    <xdr:sp macro="" textlink="">
      <xdr:nvSpPr>
        <xdr:cNvPr id="25" name="TextBox 14" descr="{1A15H}:{1A15H}:{1A15H}:{1A15H}:{1A15H}:{1A15H}:{1A15H}:{1A15H}:{2A15H}:">
          <a:hlinkClick xmlns:r="http://schemas.openxmlformats.org/officeDocument/2006/relationships" r:id="rId2"/>
          <a:extLst>
            <a:ext uri="{FF2B5EF4-FFF2-40B4-BE49-F238E27FC236}">
              <a16:creationId xmlns:a16="http://schemas.microsoft.com/office/drawing/2014/main" id="{5DC7923E-01AD-CA40-94B5-085736C886C8}"/>
            </a:ext>
          </a:extLst>
        </xdr:cNvPr>
        <xdr:cNvSpPr txBox="1">
          <a:spLocks noChangeAspect="1"/>
        </xdr:cNvSpPr>
      </xdr:nvSpPr>
      <xdr:spPr>
        <a:xfrm>
          <a:off x="7254647" y="1545529"/>
          <a:ext cx="1264340" cy="722327"/>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Sustainability Reports</a:t>
          </a:r>
        </a:p>
      </xdr:txBody>
    </xdr:sp>
    <xdr:clientData/>
  </xdr:twoCellAnchor>
  <xdr:twoCellAnchor>
    <xdr:from>
      <xdr:col>4</xdr:col>
      <xdr:colOff>152717</xdr:colOff>
      <xdr:row>3</xdr:row>
      <xdr:rowOff>15874</xdr:rowOff>
    </xdr:from>
    <xdr:to>
      <xdr:col>4</xdr:col>
      <xdr:colOff>2010834</xdr:colOff>
      <xdr:row>3</xdr:row>
      <xdr:rowOff>707571</xdr:rowOff>
    </xdr:to>
    <xdr:sp macro="" textlink="">
      <xdr:nvSpPr>
        <xdr:cNvPr id="26" name="TextBox 15" descr="{1A16H}:{1A16H}:{1A16H}:{1A16H}:{1A16H}:{1A16H}:{1A16H}:{1A16H}:{2A16H}:">
          <a:extLst>
            <a:ext uri="{FF2B5EF4-FFF2-40B4-BE49-F238E27FC236}">
              <a16:creationId xmlns:a16="http://schemas.microsoft.com/office/drawing/2014/main" id="{222E8871-3B32-8046-8AA4-D6D3AECDA7E6}"/>
            </a:ext>
          </a:extLst>
        </xdr:cNvPr>
        <xdr:cNvSpPr txBox="1">
          <a:spLocks noChangeAspect="1"/>
        </xdr:cNvSpPr>
      </xdr:nvSpPr>
      <xdr:spPr>
        <a:xfrm>
          <a:off x="9850074" y="1567088"/>
          <a:ext cx="1858117" cy="691697"/>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Annual</a:t>
          </a:r>
          <a:br>
            <a:rPr lang="en-AU" sz="1000" b="1" dirty="0" err="1">
              <a:solidFill>
                <a:schemeClr val="accent4"/>
              </a:solidFill>
              <a:latin typeface="+mn-lt"/>
              <a:ea typeface="+mn-ea"/>
              <a:cs typeface="Poppins" panose="00000500000000000000" pitchFamily="2" charset="0"/>
            </a:rPr>
          </a:br>
          <a:r>
            <a:rPr lang="en-AU" sz="1000" b="1" dirty="0" err="1">
              <a:solidFill>
                <a:schemeClr val="accent4"/>
              </a:solidFill>
              <a:latin typeface="+mn-lt"/>
              <a:ea typeface="+mn-ea"/>
              <a:cs typeface="Poppins" panose="00000500000000000000" pitchFamily="2" charset="0"/>
            </a:rPr>
            <a:t>Reports &amp; Presentations</a:t>
          </a:r>
        </a:p>
      </xdr:txBody>
    </xdr:sp>
    <xdr:clientData/>
  </xdr:twoCellAnchor>
  <xdr:twoCellAnchor>
    <xdr:from>
      <xdr:col>3</xdr:col>
      <xdr:colOff>2460048</xdr:colOff>
      <xdr:row>3</xdr:row>
      <xdr:rowOff>3387</xdr:rowOff>
    </xdr:from>
    <xdr:to>
      <xdr:col>3</xdr:col>
      <xdr:colOff>3401785</xdr:colOff>
      <xdr:row>4</xdr:row>
      <xdr:rowOff>4258</xdr:rowOff>
    </xdr:to>
    <xdr:sp macro="" textlink="">
      <xdr:nvSpPr>
        <xdr:cNvPr id="24" name="TextBox 16" descr="{1A17H}:{1A17H}:">
          <a:hlinkClick xmlns:r="http://schemas.openxmlformats.org/officeDocument/2006/relationships" r:id="rId3"/>
          <a:extLst>
            <a:ext uri="{FF2B5EF4-FFF2-40B4-BE49-F238E27FC236}">
              <a16:creationId xmlns:a16="http://schemas.microsoft.com/office/drawing/2014/main" id="{BFEB7EA2-086A-F74A-867C-E9AB07CAA507}"/>
            </a:ext>
          </a:extLst>
        </xdr:cNvPr>
        <xdr:cNvSpPr txBox="1">
          <a:spLocks noChangeAspect="1"/>
        </xdr:cNvSpPr>
      </xdr:nvSpPr>
      <xdr:spPr>
        <a:xfrm>
          <a:off x="8746548" y="1554601"/>
          <a:ext cx="941737" cy="4998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Poppins" panose="00000500000000000000" pitchFamily="2" charset="0"/>
            </a:rPr>
            <a:t>APA Climate Transition Plan</a:t>
          </a:r>
        </a:p>
      </xdr:txBody>
    </xdr:sp>
    <xdr:clientData/>
  </xdr:twoCellAnchor>
  <xdr:twoCellAnchor>
    <xdr:from>
      <xdr:col>4</xdr:col>
      <xdr:colOff>2194347</xdr:colOff>
      <xdr:row>3</xdr:row>
      <xdr:rowOff>10584</xdr:rowOff>
    </xdr:from>
    <xdr:to>
      <xdr:col>4</xdr:col>
      <xdr:colOff>3456147</xdr:colOff>
      <xdr:row>3</xdr:row>
      <xdr:rowOff>698500</xdr:rowOff>
    </xdr:to>
    <xdr:sp macro="" textlink="">
      <xdr:nvSpPr>
        <xdr:cNvPr id="28" name="TextBox 17" descr="{1A14H}:{1A14H}:{1A14H}:{1A14H}:{1A14H}:{1A14H}:{1A14H}:{1A14H}:{2A14H}:">
          <a:hlinkClick xmlns:r="http://schemas.openxmlformats.org/officeDocument/2006/relationships" r:id="rId4"/>
          <a:extLst>
            <a:ext uri="{FF2B5EF4-FFF2-40B4-BE49-F238E27FC236}">
              <a16:creationId xmlns:a16="http://schemas.microsoft.com/office/drawing/2014/main" id="{557395D5-9EB6-7645-BA7E-FAC35F5382EA}"/>
            </a:ext>
          </a:extLst>
        </xdr:cNvPr>
        <xdr:cNvSpPr txBox="1">
          <a:spLocks noChangeAspect="1"/>
        </xdr:cNvSpPr>
      </xdr:nvSpPr>
      <xdr:spPr>
        <a:xfrm>
          <a:off x="11891704" y="1561798"/>
          <a:ext cx="1261800" cy="687916"/>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bg1"/>
              </a:solidFill>
              <a:latin typeface="+mn-lt"/>
              <a:ea typeface="+mn-ea"/>
              <a:cs typeface="Poppins" panose="00000500000000000000" pitchFamily="2" charset="0"/>
            </a:rPr>
            <a:t>Databook</a:t>
          </a:r>
          <a:br>
            <a:rPr lang="en-AU" sz="1000" b="1" dirty="0" err="1">
              <a:solidFill>
                <a:schemeClr val="bg1"/>
              </a:solidFill>
              <a:latin typeface="+mn-lt"/>
              <a:ea typeface="+mn-ea"/>
              <a:cs typeface="Poppins" panose="00000500000000000000" pitchFamily="2" charset="0"/>
            </a:rPr>
          </a:br>
          <a:r>
            <a:rPr lang="en-AU" sz="1000" b="1" dirty="0" err="1">
              <a:solidFill>
                <a:schemeClr val="bg1"/>
              </a:solidFill>
              <a:latin typeface="+mn-lt"/>
              <a:ea typeface="+mn-ea"/>
              <a:cs typeface="Poppins" panose="00000500000000000000" pitchFamily="2" charset="0"/>
            </a:rPr>
            <a:t>Index</a:t>
          </a:r>
        </a:p>
      </xdr:txBody>
    </xdr:sp>
    <xdr:clientData/>
  </xdr:twoCellAnchor>
  <xdr:twoCellAnchor editAs="oneCell">
    <xdr:from>
      <xdr:col>1</xdr:col>
      <xdr:colOff>54429</xdr:colOff>
      <xdr:row>2</xdr:row>
      <xdr:rowOff>99786</xdr:rowOff>
    </xdr:from>
    <xdr:to>
      <xdr:col>1</xdr:col>
      <xdr:colOff>1773255</xdr:colOff>
      <xdr:row>4</xdr:row>
      <xdr:rowOff>87687</xdr:rowOff>
    </xdr:to>
    <xdr:pic>
      <xdr:nvPicPr>
        <xdr:cNvPr id="2" name="Picture 1">
          <a:extLst>
            <a:ext uri="{FF2B5EF4-FFF2-40B4-BE49-F238E27FC236}">
              <a16:creationId xmlns:a16="http://schemas.microsoft.com/office/drawing/2014/main" id="{1C4955B2-FC71-4659-8252-FC80242959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9358" y="1487715"/>
          <a:ext cx="1718826" cy="87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126052</xdr:colOff>
      <xdr:row>141</xdr:row>
      <xdr:rowOff>109855</xdr:rowOff>
    </xdr:from>
    <xdr:to>
      <xdr:col>1</xdr:col>
      <xdr:colOff>4010025</xdr:colOff>
      <xdr:row>158</xdr:row>
      <xdr:rowOff>28575</xdr:rowOff>
    </xdr:to>
    <mc:AlternateContent xmlns:mc="http://schemas.openxmlformats.org/markup-compatibility/2006">
      <mc:Choice xmlns:cx1="http://schemas.microsoft.com/office/drawing/2015/9/8/chartex" Requires="cx1">
        <xdr:graphicFrame macro="">
          <xdr:nvGraphicFramePr>
            <xdr:cNvPr id="31" name="Chart 7">
              <a:extLst>
                <a:ext uri="{FF2B5EF4-FFF2-40B4-BE49-F238E27FC236}">
                  <a16:creationId xmlns:a16="http://schemas.microsoft.com/office/drawing/2014/main" id="{92D26EF3-492B-4172-A44B-62091C1AACA8}"/>
                </a:ext>
                <a:ext uri="{147F2762-F138-4A5C-976F-8EAC2B608ADB}">
                  <a16:predDERef xmlns:a16="http://schemas.microsoft.com/office/drawing/2014/main" pred="{00000000-0008-0000-0C00-00000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73702" y="32120205"/>
              <a:ext cx="3883973" cy="337312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3175</xdr:colOff>
      <xdr:row>0</xdr:row>
      <xdr:rowOff>3175</xdr:rowOff>
    </xdr:from>
    <xdr:to>
      <xdr:col>0</xdr:col>
      <xdr:colOff>66675</xdr:colOff>
      <xdr:row>0</xdr:row>
      <xdr:rowOff>13434</xdr:rowOff>
    </xdr:to>
    <xdr:sp macro="" textlink="">
      <xdr:nvSpPr>
        <xdr:cNvPr id="3" name="TextBox 2">
          <a:extLst>
            <a:ext uri="{FF2B5EF4-FFF2-40B4-BE49-F238E27FC236}">
              <a16:creationId xmlns:a16="http://schemas.microsoft.com/office/drawing/2014/main" id="{D23E9733-8D30-4442-AA7B-634A5D4B3F5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4" name="TextBox 3">
          <a:extLst>
            <a:ext uri="{FF2B5EF4-FFF2-40B4-BE49-F238E27FC236}">
              <a16:creationId xmlns:a16="http://schemas.microsoft.com/office/drawing/2014/main" id="{9F59009A-36B9-4636-A231-5FA14A82E589}"/>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5" name="TextBox 4">
          <a:extLst>
            <a:ext uri="{FF2B5EF4-FFF2-40B4-BE49-F238E27FC236}">
              <a16:creationId xmlns:a16="http://schemas.microsoft.com/office/drawing/2014/main" id="{87109224-B064-42E7-A374-21E8CE20E5AC}"/>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1</xdr:col>
      <xdr:colOff>0</xdr:colOff>
      <xdr:row>29</xdr:row>
      <xdr:rowOff>6351</xdr:rowOff>
    </xdr:from>
    <xdr:to>
      <xdr:col>2</xdr:col>
      <xdr:colOff>198218</xdr:colOff>
      <xdr:row>45</xdr:row>
      <xdr:rowOff>0</xdr:rowOff>
    </xdr:to>
    <mc:AlternateContent xmlns:mc="http://schemas.openxmlformats.org/markup-compatibility/2006">
      <mc:Choice xmlns:cx1="http://schemas.microsoft.com/office/drawing/2015/9/8/chartex" Requires="cx1">
        <xdr:graphicFrame macro="">
          <xdr:nvGraphicFramePr>
            <xdr:cNvPr id="50" name="Chart 4">
              <a:extLst>
                <a:ext uri="{FF2B5EF4-FFF2-40B4-BE49-F238E27FC236}">
                  <a16:creationId xmlns:a16="http://schemas.microsoft.com/office/drawing/2014/main" id="{FBA40BA3-143B-41C6-A657-61FE7B91BC6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47650" y="7353301"/>
              <a:ext cx="4293968" cy="3244849"/>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576507</xdr:colOff>
      <xdr:row>28</xdr:row>
      <xdr:rowOff>170545</xdr:rowOff>
    </xdr:from>
    <xdr:to>
      <xdr:col>4</xdr:col>
      <xdr:colOff>1806877</xdr:colOff>
      <xdr:row>44</xdr:row>
      <xdr:rowOff>170545</xdr:rowOff>
    </xdr:to>
    <mc:AlternateContent xmlns:mc="http://schemas.openxmlformats.org/markup-compatibility/2006">
      <mc:Choice xmlns:cx1="http://schemas.microsoft.com/office/drawing/2015/9/8/chartex" Requires="cx1">
        <xdr:graphicFrame macro="">
          <xdr:nvGraphicFramePr>
            <xdr:cNvPr id="19" name="Chart 5">
              <a:extLst>
                <a:ext uri="{FF2B5EF4-FFF2-40B4-BE49-F238E27FC236}">
                  <a16:creationId xmlns:a16="http://schemas.microsoft.com/office/drawing/2014/main" id="{875FE969-E3B4-437B-9870-22CA45CDE74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919907" y="7314295"/>
              <a:ext cx="4868920" cy="32512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2212215</xdr:colOff>
      <xdr:row>28</xdr:row>
      <xdr:rowOff>180445</xdr:rowOff>
    </xdr:from>
    <xdr:to>
      <xdr:col>9</xdr:col>
      <xdr:colOff>376149</xdr:colOff>
      <xdr:row>44</xdr:row>
      <xdr:rowOff>180445</xdr:rowOff>
    </xdr:to>
    <mc:AlternateContent xmlns:mc="http://schemas.openxmlformats.org/markup-compatibility/2006">
      <mc:Choice xmlns:cx1="http://schemas.microsoft.com/office/drawing/2015/9/8/chartex" Requires="cx1">
        <xdr:graphicFrame macro="">
          <xdr:nvGraphicFramePr>
            <xdr:cNvPr id="58" name="Chart 7">
              <a:extLst>
                <a:ext uri="{FF2B5EF4-FFF2-40B4-BE49-F238E27FC236}">
                  <a16:creationId xmlns:a16="http://schemas.microsoft.com/office/drawing/2014/main" id="{9D46095A-7855-47ED-BD19-E1F6FB67418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0194165" y="7324195"/>
              <a:ext cx="4183734" cy="32512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3175</xdr:colOff>
      <xdr:row>0</xdr:row>
      <xdr:rowOff>3175</xdr:rowOff>
    </xdr:from>
    <xdr:to>
      <xdr:col>0</xdr:col>
      <xdr:colOff>66675</xdr:colOff>
      <xdr:row>0</xdr:row>
      <xdr:rowOff>13434</xdr:rowOff>
    </xdr:to>
    <xdr:sp macro="" textlink="">
      <xdr:nvSpPr>
        <xdr:cNvPr id="9" name="TextBox 8">
          <a:extLst>
            <a:ext uri="{FF2B5EF4-FFF2-40B4-BE49-F238E27FC236}">
              <a16:creationId xmlns:a16="http://schemas.microsoft.com/office/drawing/2014/main" id="{5D0CE6A8-C5C9-4E9E-96AC-A56B8A5D11D5}"/>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0" name="TextBox 9">
          <a:extLst>
            <a:ext uri="{FF2B5EF4-FFF2-40B4-BE49-F238E27FC236}">
              <a16:creationId xmlns:a16="http://schemas.microsoft.com/office/drawing/2014/main" id="{5BA014C8-ADF6-44BE-B571-7ECF67FF653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1" name="TextBox 10">
          <a:extLst>
            <a:ext uri="{FF2B5EF4-FFF2-40B4-BE49-F238E27FC236}">
              <a16:creationId xmlns:a16="http://schemas.microsoft.com/office/drawing/2014/main" id="{6E9FA066-96A2-4552-8403-A02C855BA1E3}"/>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2" name="TextBox 11">
          <a:extLst>
            <a:ext uri="{FF2B5EF4-FFF2-40B4-BE49-F238E27FC236}">
              <a16:creationId xmlns:a16="http://schemas.microsoft.com/office/drawing/2014/main" id="{04888F1C-6234-4DB8-BEC0-0B73808A22D6}"/>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3" name="TextBox 12">
          <a:extLst>
            <a:ext uri="{FF2B5EF4-FFF2-40B4-BE49-F238E27FC236}">
              <a16:creationId xmlns:a16="http://schemas.microsoft.com/office/drawing/2014/main" id="{8E71B163-FFEE-49D1-8572-60F3A192E0D1}"/>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0</xdr:col>
      <xdr:colOff>3175</xdr:colOff>
      <xdr:row>0</xdr:row>
      <xdr:rowOff>3175</xdr:rowOff>
    </xdr:from>
    <xdr:to>
      <xdr:col>0</xdr:col>
      <xdr:colOff>66675</xdr:colOff>
      <xdr:row>0</xdr:row>
      <xdr:rowOff>13434</xdr:rowOff>
    </xdr:to>
    <xdr:sp macro="" textlink="">
      <xdr:nvSpPr>
        <xdr:cNvPr id="14" name="TextBox 13">
          <a:extLst>
            <a:ext uri="{FF2B5EF4-FFF2-40B4-BE49-F238E27FC236}">
              <a16:creationId xmlns:a16="http://schemas.microsoft.com/office/drawing/2014/main" id="{9938202F-767A-491C-92A2-DBF53FEDEB6A}"/>
            </a:ext>
          </a:extLst>
        </xdr:cNvPr>
        <xdr:cNvSpPr txBox="1"/>
      </xdr:nvSpPr>
      <xdr:spPr>
        <a:xfrm>
          <a:off x="3175" y="3175"/>
          <a:ext cx="63500" cy="10259"/>
        </a:xfrm>
        <a:prstGeom prst="rect">
          <a:avLst/>
        </a:prstGeom>
        <a:noFill/>
      </xdr:spPr>
      <xdr:txBody>
        <a:bodyPr vertOverflow="clip" horzOverflow="clip" vert="horz" wrap="square" lIns="0" tIns="0" rIns="0" bIns="0" rtlCol="0" anchor="t">
          <a:spAutoFit/>
        </a:bodyPr>
        <a:lstStyle/>
        <a:p>
          <a:pPr algn="l" rtl="0"/>
          <a:r>
            <a:rPr lang="en-AU" sz="100" dirty="0" err="1">
              <a:latin typeface="ZWAdobeF" pitchFamily="2" charset="0"/>
              <a:cs typeface="Arial" panose="020B0604020202020204" pitchFamily="34" charset="0"/>
            </a:rPr>
            <a:t>X12A0T</a:t>
          </a:r>
        </a:p>
      </xdr:txBody>
    </xdr:sp>
    <xdr:clientData/>
  </xdr:twoCellAnchor>
  <xdr:twoCellAnchor>
    <xdr:from>
      <xdr:col>3</xdr:col>
      <xdr:colOff>670648</xdr:colOff>
      <xdr:row>3</xdr:row>
      <xdr:rowOff>188626</xdr:rowOff>
    </xdr:from>
    <xdr:to>
      <xdr:col>3</xdr:col>
      <xdr:colOff>1924828</xdr:colOff>
      <xdr:row>4</xdr:row>
      <xdr:rowOff>565054</xdr:rowOff>
    </xdr:to>
    <xdr:sp macro="" textlink="">
      <xdr:nvSpPr>
        <xdr:cNvPr id="2" name="TextBox 15" descr="{1A14H}:{1A14H}:{1A14H}:{1A14H}:{1A14H}:{1A14H}:{1A14H}:{1A14H}:{2A14H}:">
          <a:hlinkClick xmlns:r="http://schemas.openxmlformats.org/officeDocument/2006/relationships" r:id="rId5"/>
          <a:extLst>
            <a:ext uri="{FF2B5EF4-FFF2-40B4-BE49-F238E27FC236}">
              <a16:creationId xmlns:a16="http://schemas.microsoft.com/office/drawing/2014/main" id="{02D2B08B-8258-42E0-90F7-FBA887079E16}"/>
            </a:ext>
          </a:extLst>
        </xdr:cNvPr>
        <xdr:cNvSpPr txBox="1">
          <a:spLocks noChangeAspect="1"/>
        </xdr:cNvSpPr>
      </xdr:nvSpPr>
      <xdr:spPr>
        <a:xfrm>
          <a:off x="6612434" y="787340"/>
          <a:ext cx="125418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accent4"/>
              </a:solidFill>
              <a:latin typeface="+mn-lt"/>
              <a:cs typeface="Arial" panose="020B0604020202020204" pitchFamily="34" charset="0"/>
            </a:rPr>
            <a:t>APA </a:t>
          </a:r>
        </a:p>
        <a:p>
          <a:pPr algn="ctr"/>
          <a:r>
            <a:rPr lang="en-AU" sz="1000" b="1" dirty="0" err="1">
              <a:solidFill>
                <a:schemeClr val="accent4"/>
              </a:solidFill>
              <a:latin typeface="+mn-lt"/>
              <a:cs typeface="Arial" panose="020B0604020202020204" pitchFamily="34" charset="0"/>
            </a:rPr>
            <a:t>Website</a:t>
          </a:r>
        </a:p>
      </xdr:txBody>
    </xdr:sp>
    <xdr:clientData/>
  </xdr:twoCellAnchor>
  <xdr:twoCellAnchor>
    <xdr:from>
      <xdr:col>4</xdr:col>
      <xdr:colOff>54428</xdr:colOff>
      <xdr:row>4</xdr:row>
      <xdr:rowOff>3387</xdr:rowOff>
    </xdr:from>
    <xdr:to>
      <xdr:col>5</xdr:col>
      <xdr:colOff>82921</xdr:colOff>
      <xdr:row>4</xdr:row>
      <xdr:rowOff>579387</xdr:rowOff>
    </xdr:to>
    <xdr:sp macro="" textlink="">
      <xdr:nvSpPr>
        <xdr:cNvPr id="6" name="TextBox 16" descr="{1A15H}:{1A15H}:{1A15H}:{1A15H}:{1A15H}:{1A15H}:{1A15H}:{1A15H}:{2A15H}:">
          <a:hlinkClick xmlns:r="http://schemas.openxmlformats.org/officeDocument/2006/relationships" r:id="rId6"/>
          <a:extLst>
            <a:ext uri="{FF2B5EF4-FFF2-40B4-BE49-F238E27FC236}">
              <a16:creationId xmlns:a16="http://schemas.microsoft.com/office/drawing/2014/main" id="{C3E00DB8-2FBE-4370-B558-0A1006DEF2D9}"/>
            </a:ext>
          </a:extLst>
        </xdr:cNvPr>
        <xdr:cNvSpPr txBox="1">
          <a:spLocks noChangeAspect="1"/>
        </xdr:cNvSpPr>
      </xdr:nvSpPr>
      <xdr:spPr>
        <a:xfrm>
          <a:off x="10967357" y="801673"/>
          <a:ext cx="3149064"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Arial" panose="020B0604020202020204" pitchFamily="34" charset="0"/>
            </a:rPr>
            <a:t>APA</a:t>
          </a:r>
          <a:br>
            <a:rPr lang="en-AU" sz="1000" b="1" dirty="0" err="1">
              <a:solidFill>
                <a:schemeClr val="accent4"/>
              </a:solidFill>
              <a:latin typeface="+mn-lt"/>
              <a:ea typeface="+mn-ea"/>
              <a:cs typeface="Arial" panose="020B0604020202020204" pitchFamily="34" charset="0"/>
            </a:rPr>
          </a:br>
          <a:r>
            <a:rPr lang="en-AU" sz="1000" b="1" dirty="0" err="1">
              <a:solidFill>
                <a:schemeClr val="accent4"/>
              </a:solidFill>
              <a:latin typeface="+mn-lt"/>
              <a:ea typeface="+mn-ea"/>
              <a:cs typeface="Arial" panose="020B0604020202020204" pitchFamily="34" charset="0"/>
            </a:rPr>
            <a:t>Sustainability Reports</a:t>
          </a:r>
        </a:p>
      </xdr:txBody>
    </xdr:sp>
    <xdr:clientData/>
  </xdr:twoCellAnchor>
  <xdr:twoCellAnchor>
    <xdr:from>
      <xdr:col>6</xdr:col>
      <xdr:colOff>806343</xdr:colOff>
      <xdr:row>4</xdr:row>
      <xdr:rowOff>5292</xdr:rowOff>
    </xdr:from>
    <xdr:to>
      <xdr:col>8</xdr:col>
      <xdr:colOff>389203</xdr:colOff>
      <xdr:row>4</xdr:row>
      <xdr:rowOff>581292</xdr:rowOff>
    </xdr:to>
    <xdr:sp macro="" textlink="">
      <xdr:nvSpPr>
        <xdr:cNvPr id="89" name="TextBox 17" descr="{1A16H}:{1A16H}:{1A16H}:{1A16H}:{1A16H}:{1A16H}:{1A16H}:{1A16H}:{2A16H}:">
          <a:hlinkClick xmlns:r="http://schemas.openxmlformats.org/officeDocument/2006/relationships" r:id="rId7"/>
          <a:extLst>
            <a:ext uri="{FF2B5EF4-FFF2-40B4-BE49-F238E27FC236}">
              <a16:creationId xmlns:a16="http://schemas.microsoft.com/office/drawing/2014/main" id="{01FF14FB-4A80-46F6-BF84-3420F8024D12}"/>
            </a:ext>
          </a:extLst>
        </xdr:cNvPr>
        <xdr:cNvSpPr txBox="1">
          <a:spLocks noChangeAspect="1"/>
        </xdr:cNvSpPr>
      </xdr:nvSpPr>
      <xdr:spPr>
        <a:xfrm>
          <a:off x="10363093" y="2265892"/>
          <a:ext cx="125926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Arial" panose="020B0604020202020204" pitchFamily="34" charset="0"/>
            </a:rPr>
            <a:t>APA Annual</a:t>
          </a:r>
          <a:br>
            <a:rPr lang="en-AU" sz="1000" b="1" dirty="0" err="1">
              <a:solidFill>
                <a:schemeClr val="accent4"/>
              </a:solidFill>
              <a:latin typeface="+mn-lt"/>
              <a:ea typeface="+mn-ea"/>
              <a:cs typeface="Arial" panose="020B0604020202020204" pitchFamily="34" charset="0"/>
            </a:rPr>
          </a:br>
          <a:r>
            <a:rPr lang="en-AU" sz="1000" b="1" dirty="0" err="1">
              <a:solidFill>
                <a:schemeClr val="accent4"/>
              </a:solidFill>
              <a:latin typeface="+mn-lt"/>
              <a:ea typeface="+mn-ea"/>
              <a:cs typeface="Arial" panose="020B0604020202020204" pitchFamily="34" charset="0"/>
            </a:rPr>
            <a:t>Reports &amp; Presentations</a:t>
          </a:r>
        </a:p>
      </xdr:txBody>
    </xdr:sp>
    <xdr:clientData/>
  </xdr:twoCellAnchor>
  <xdr:twoCellAnchor>
    <xdr:from>
      <xdr:col>5</xdr:col>
      <xdr:colOff>237912</xdr:colOff>
      <xdr:row>4</xdr:row>
      <xdr:rowOff>3387</xdr:rowOff>
    </xdr:from>
    <xdr:to>
      <xdr:col>6</xdr:col>
      <xdr:colOff>651352</xdr:colOff>
      <xdr:row>4</xdr:row>
      <xdr:rowOff>579387</xdr:rowOff>
    </xdr:to>
    <xdr:sp macro="" textlink="">
      <xdr:nvSpPr>
        <xdr:cNvPr id="88" name="TextBox 18" descr="{1A17H}:{1A17H}:">
          <a:hlinkClick xmlns:r="http://schemas.openxmlformats.org/officeDocument/2006/relationships" r:id="rId8"/>
          <a:extLst>
            <a:ext uri="{FF2B5EF4-FFF2-40B4-BE49-F238E27FC236}">
              <a16:creationId xmlns:a16="http://schemas.microsoft.com/office/drawing/2014/main" id="{83A66A56-F7A2-4CA6-99FD-BF0C9CA27A16}"/>
            </a:ext>
          </a:extLst>
        </xdr:cNvPr>
        <xdr:cNvSpPr txBox="1">
          <a:spLocks noChangeAspect="1"/>
        </xdr:cNvSpPr>
      </xdr:nvSpPr>
      <xdr:spPr>
        <a:xfrm>
          <a:off x="8956462" y="2263987"/>
          <a:ext cx="1251640" cy="576000"/>
        </a:xfrm>
        <a:prstGeom prst="rect">
          <a:avLst/>
        </a:prstGeom>
        <a:solidFill>
          <a:srgbClr val="D7E7E4"/>
        </a:solidFill>
        <a:ln>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marL="0" indent="0" algn="ctr"/>
          <a:r>
            <a:rPr lang="en-AU" sz="1000" b="1" dirty="0" err="1">
              <a:solidFill>
                <a:schemeClr val="accent4"/>
              </a:solidFill>
              <a:latin typeface="+mn-lt"/>
              <a:ea typeface="+mn-ea"/>
              <a:cs typeface="Arial" panose="020B0604020202020204" pitchFamily="34" charset="0"/>
            </a:rPr>
            <a:t>APA Climate Transition Plan</a:t>
          </a:r>
        </a:p>
      </xdr:txBody>
    </xdr:sp>
    <xdr:clientData/>
  </xdr:twoCellAnchor>
  <xdr:twoCellAnchor>
    <xdr:from>
      <xdr:col>8</xdr:col>
      <xdr:colOff>539113</xdr:colOff>
      <xdr:row>4</xdr:row>
      <xdr:rowOff>0</xdr:rowOff>
    </xdr:from>
    <xdr:to>
      <xdr:col>10</xdr:col>
      <xdr:colOff>119433</xdr:colOff>
      <xdr:row>4</xdr:row>
      <xdr:rowOff>576000</xdr:rowOff>
    </xdr:to>
    <xdr:sp macro="" textlink="">
      <xdr:nvSpPr>
        <xdr:cNvPr id="90" name="TextBox 19" descr="{1A14H}:{1A14H}:{1A14H}:{1A14H}:{1A14H}:{1A14H}:{1A14H}:{1A14H}:{2A14H}:">
          <a:hlinkClick xmlns:r="http://schemas.openxmlformats.org/officeDocument/2006/relationships" r:id="rId9"/>
          <a:extLst>
            <a:ext uri="{FF2B5EF4-FFF2-40B4-BE49-F238E27FC236}">
              <a16:creationId xmlns:a16="http://schemas.microsoft.com/office/drawing/2014/main" id="{42EF5C09-7197-4B3B-97E6-1FA69E1783D8}"/>
            </a:ext>
          </a:extLst>
        </xdr:cNvPr>
        <xdr:cNvSpPr txBox="1">
          <a:spLocks noChangeAspect="1"/>
        </xdr:cNvSpPr>
      </xdr:nvSpPr>
      <xdr:spPr>
        <a:xfrm>
          <a:off x="11772263" y="2260600"/>
          <a:ext cx="1288470" cy="576000"/>
        </a:xfrm>
        <a:prstGeom prst="rect">
          <a:avLst/>
        </a:prstGeom>
        <a:solidFill>
          <a:schemeClr val="tx2"/>
        </a:solidFill>
        <a:ln w="6350">
          <a:noFill/>
        </a:ln>
        <a:effectLst/>
        <a:scene3d>
          <a:camera prst="orthographicFront">
            <a:rot lat="0" lon="0" rev="0"/>
          </a:camera>
          <a:lightRig rig="contrasting" dir="t">
            <a:rot lat="0" lon="0" rev="7800000"/>
          </a:lightRig>
        </a:scene3d>
        <a:sp3d/>
      </xdr:spPr>
      <xdr:style>
        <a:lnRef idx="2">
          <a:schemeClr val="accent4"/>
        </a:lnRef>
        <a:fillRef idx="1">
          <a:schemeClr val="lt1"/>
        </a:fillRef>
        <a:effectRef idx="0">
          <a:schemeClr val="accent4"/>
        </a:effectRef>
        <a:fontRef idx="minor">
          <a:schemeClr val="dk1"/>
        </a:fontRef>
      </xdr:style>
      <xdr:txBody>
        <a:bodyPr vertOverflow="clip" horzOverflow="clip" wrap="square" lIns="0" tIns="0" rIns="0" bIns="0" rtlCol="0" anchor="ctr">
          <a:noAutofit/>
        </a:bodyPr>
        <a:lstStyle/>
        <a:p>
          <a:pPr algn="ctr"/>
          <a:r>
            <a:rPr lang="en-AU" sz="1000" b="1" dirty="0" err="1">
              <a:solidFill>
                <a:schemeClr val="bg1"/>
              </a:solidFill>
              <a:latin typeface="+mn-lt"/>
              <a:cs typeface="Poppins" panose="00000500000000000000" pitchFamily="2" charset="0"/>
            </a:rPr>
            <a:t>Databook</a:t>
          </a:r>
          <a:br>
            <a:rPr lang="en-AU" sz="1000" b="1" dirty="0" err="1">
              <a:solidFill>
                <a:schemeClr val="bg1"/>
              </a:solidFill>
              <a:latin typeface="+mn-lt"/>
              <a:cs typeface="Poppins" panose="00000500000000000000" pitchFamily="2" charset="0"/>
            </a:rPr>
          </a:br>
          <a:r>
            <a:rPr lang="en-AU" sz="1000" b="1" dirty="0" err="1">
              <a:solidFill>
                <a:schemeClr val="bg1"/>
              </a:solidFill>
              <a:latin typeface="+mn-lt"/>
              <a:cs typeface="Poppins" panose="00000500000000000000" pitchFamily="2" charset="0"/>
            </a:rPr>
            <a:t>Index</a:t>
          </a:r>
        </a:p>
      </xdr:txBody>
    </xdr:sp>
    <xdr:clientData/>
  </xdr:twoCellAnchor>
  <xdr:twoCellAnchor>
    <xdr:from>
      <xdr:col>1</xdr:col>
      <xdr:colOff>9524</xdr:colOff>
      <xdr:row>175</xdr:row>
      <xdr:rowOff>9524</xdr:rowOff>
    </xdr:from>
    <xdr:to>
      <xdr:col>3</xdr:col>
      <xdr:colOff>585331</xdr:colOff>
      <xdr:row>188</xdr:row>
      <xdr:rowOff>101599</xdr:rowOff>
    </xdr:to>
    <xdr:graphicFrame macro="">
      <xdr:nvGraphicFramePr>
        <xdr:cNvPr id="75" name="Chart 25">
          <a:extLst>
            <a:ext uri="{FF2B5EF4-FFF2-40B4-BE49-F238E27FC236}">
              <a16:creationId xmlns:a16="http://schemas.microsoft.com/office/drawing/2014/main" id="{1F29008A-5A96-457E-ADFC-3D4A8852A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1038464</xdr:colOff>
      <xdr:row>175</xdr:row>
      <xdr:rowOff>40479</xdr:rowOff>
    </xdr:from>
    <xdr:to>
      <xdr:col>7</xdr:col>
      <xdr:colOff>449792</xdr:colOff>
      <xdr:row>188</xdr:row>
      <xdr:rowOff>135731</xdr:rowOff>
    </xdr:to>
    <xdr:graphicFrame macro="">
      <xdr:nvGraphicFramePr>
        <xdr:cNvPr id="74" name="Chart 26">
          <a:extLst>
            <a:ext uri="{FF2B5EF4-FFF2-40B4-BE49-F238E27FC236}">
              <a16:creationId xmlns:a16="http://schemas.microsoft.com/office/drawing/2014/main" id="{A5FA338B-9400-4BDD-BB14-C3CBF93F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144197</xdr:colOff>
      <xdr:row>175</xdr:row>
      <xdr:rowOff>52122</xdr:rowOff>
    </xdr:from>
    <xdr:to>
      <xdr:col>13</xdr:col>
      <xdr:colOff>763096</xdr:colOff>
      <xdr:row>188</xdr:row>
      <xdr:rowOff>138906</xdr:rowOff>
    </xdr:to>
    <xdr:graphicFrame macro="">
      <xdr:nvGraphicFramePr>
        <xdr:cNvPr id="48" name="Chart 27">
          <a:extLst>
            <a:ext uri="{FF2B5EF4-FFF2-40B4-BE49-F238E27FC236}">
              <a16:creationId xmlns:a16="http://schemas.microsoft.com/office/drawing/2014/main" id="{CE1D9820-2B4E-4163-9C78-7588CC9D9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211</xdr:row>
      <xdr:rowOff>9525</xdr:rowOff>
    </xdr:from>
    <xdr:to>
      <xdr:col>3</xdr:col>
      <xdr:colOff>1943099</xdr:colOff>
      <xdr:row>228</xdr:row>
      <xdr:rowOff>0</xdr:rowOff>
    </xdr:to>
    <xdr:graphicFrame macro="">
      <xdr:nvGraphicFramePr>
        <xdr:cNvPr id="86" name="Chart 28">
          <a:extLst>
            <a:ext uri="{FF2B5EF4-FFF2-40B4-BE49-F238E27FC236}">
              <a16:creationId xmlns:a16="http://schemas.microsoft.com/office/drawing/2014/main" id="{4B1D1764-8C0C-495D-9259-7D7D56F08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2016919</xdr:colOff>
      <xdr:row>212</xdr:row>
      <xdr:rowOff>792</xdr:rowOff>
    </xdr:from>
    <xdr:to>
      <xdr:col>12</xdr:col>
      <xdr:colOff>661195</xdr:colOff>
      <xdr:row>228</xdr:row>
      <xdr:rowOff>203199</xdr:rowOff>
    </xdr:to>
    <xdr:graphicFrame macro="">
      <xdr:nvGraphicFramePr>
        <xdr:cNvPr id="30" name="Chart 29">
          <a:extLst>
            <a:ext uri="{FF2B5EF4-FFF2-40B4-BE49-F238E27FC236}">
              <a16:creationId xmlns:a16="http://schemas.microsoft.com/office/drawing/2014/main" id="{AFE10862-5877-4684-86FE-78AD4A91E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84138</xdr:colOff>
      <xdr:row>1</xdr:row>
      <xdr:rowOff>177800</xdr:rowOff>
    </xdr:from>
    <xdr:to>
      <xdr:col>1</xdr:col>
      <xdr:colOff>1802964</xdr:colOff>
      <xdr:row>4</xdr:row>
      <xdr:rowOff>197111</xdr:rowOff>
    </xdr:to>
    <xdr:pic>
      <xdr:nvPicPr>
        <xdr:cNvPr id="8" name="Picture 7">
          <a:extLst>
            <a:ext uri="{FF2B5EF4-FFF2-40B4-BE49-F238E27FC236}">
              <a16:creationId xmlns:a16="http://schemas.microsoft.com/office/drawing/2014/main" id="{E2A4C51E-E935-4EA8-B448-4B940FC025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4169" y="380206"/>
          <a:ext cx="1718826" cy="85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apamscloud.sharepoint.com/teams/SustainabilityCommunity-SustainableCommunity/Shared%20Documents/General/06.%20Sustainability%20Performance%20&amp;%20Disclosure/01.%20External%20Disclosures/02.%20Annual%20Reports%20&amp;%20Disclsoures/02.%20Sustainability%20Data%20Book/03.%20Data%20Book/00.%20Archived%20versions/DRAFT_APA%20FY22%20Sustainability%20Data%20Book_v1%20(mdw%2013072022).xlsx?B756EA46" TargetMode="External"/><Relationship Id="rId1" Type="http://schemas.openxmlformats.org/officeDocument/2006/relationships/externalLinkPath" Target="file:///\\B756EA46\DRAFT_APA%20FY22%20Sustainability%20Data%20Book_v1%20(mdw%201307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FTING INSTRUCTIONS"/>
      <sheetName val="Data Book Index"/>
      <sheetName val="Materiality"/>
      <sheetName val="APA Sustainability Fact Sheet"/>
      <sheetName val="Basis of Prep"/>
      <sheetName val="Assurance"/>
      <sheetName val="GRI"/>
      <sheetName val="SASB"/>
      <sheetName val="TCFD"/>
      <sheetName val="1. Governance"/>
      <sheetName val="2. Economic"/>
      <sheetName val="3. Infrastructure"/>
      <sheetName val="4. GHG Emissions"/>
      <sheetName val="5. Energy"/>
      <sheetName val="6. Air Emissions"/>
      <sheetName val="7. Community &amp; Social Perf"/>
      <sheetName val="8. People &amp; Culture"/>
      <sheetName val="9. Health &amp; Safety"/>
      <sheetName val="10. Environment"/>
      <sheetName val="11. 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16FFE7-F24A-4A9A-B09D-5A59FFCC4E39}">
    <nsvFilter filterId="{00000000-0009-0000-0000-000003000000}" ref="B11:I75" tableId="0"/>
  </namedSheetView>
  <namedSheetView name="View2" id="{87C35C89-189D-4B81-B814-F8664851A023}">
    <nsvFilter filterId="{00000000-0009-0000-0000-000003000000}" ref="B11:I75"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FA1F0C1C-4AFA-42E2-9243-5E845C76CC59}">
    <nsvFilter filterId="{DE04BDA5-96D2-49DF-88E5-E84C017CF46C}" ref="B9:E202"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7:C100" totalsRowShown="0" headerRowDxfId="143" dataDxfId="141" headerRowBorderDxfId="142" tableBorderDxfId="140" totalsRowBorderDxfId="139">
  <autoFilter ref="B7:C100" xr:uid="{00000000-0009-0000-0100-000001000000}"/>
  <sortState xmlns:xlrd2="http://schemas.microsoft.com/office/spreadsheetml/2017/richdata2" ref="B7:C97">
    <sortCondition ref="B7:B97"/>
  </sortState>
  <tableColumns count="2">
    <tableColumn id="1" xr3:uid="{00000000-0010-0000-0100-000001000000}" name="Term" dataDxfId="138"/>
    <tableColumn id="2" xr3:uid="{00000000-0010-0000-0100-000002000000}" name="Definition" dataDxfId="137"/>
  </tableColumns>
  <tableStyleInfo name="TableStyleMedium1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AD70500-8F92-47B0-B5D3-C1571D3CB9A5}" name="Table821" displayName="Table821" ref="B16:I21" totalsRowShown="0" headerRowDxfId="47" dataDxfId="46" tableBorderDxfId="45">
  <autoFilter ref="B16:I21" xr:uid="{00000000-0009-0000-0100-000008000000}"/>
  <tableColumns count="8">
    <tableColumn id="1" xr3:uid="{8BC5641E-E8AE-49E8-AE86-E0D4CBA76726}" name="Year-end 30 June" dataDxfId="44"/>
    <tableColumn id="2" xr3:uid="{A12FFB9F-0C6C-4A19-AC1A-B2C264938012}" name="GRI" dataDxfId="43"/>
    <tableColumn id="3" xr3:uid="{84BB4867-97EA-4700-B6AA-7491119D546C}" name="SASB" dataDxfId="42"/>
    <tableColumn id="4" xr3:uid="{0422F248-8E45-4FF9-94BD-F603F4C9E575}" name="UoM" dataDxfId="41"/>
    <tableColumn id="8" xr3:uid="{D9CC528E-4DD0-4C44-A2E7-908304C685BE}" name="FY24" dataDxfId="40"/>
    <tableColumn id="5" xr3:uid="{3E96CA87-5A71-4F3D-9F2E-6F6B0442D634}" name="FY23" dataDxfId="39" dataCellStyle="Comma"/>
    <tableColumn id="6" xr3:uid="{4FAD65F7-8268-40EF-9B17-DC80272A0590}" name="FY22" dataDxfId="38" dataCellStyle="Comma"/>
    <tableColumn id="7" xr3:uid="{C2F7DD50-5C3A-49DC-BF1A-BCD2D96ECC8D}" name="FY21" dataDxfId="37" dataCellStyle="Comma"/>
  </tableColumns>
  <tableStyleInfo name="APA"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21BB572-09E3-4DAA-B73D-E380A0F20638}" name="Table323" displayName="Table323" ref="B10:J22" totalsRowShown="0" headerRowDxfId="36" dataDxfId="35" tableBorderDxfId="34" headerRowCellStyle="Comma">
  <autoFilter ref="B10:J22" xr:uid="{00000000-0009-0000-0100-000003000000}"/>
  <tableColumns count="9">
    <tableColumn id="1" xr3:uid="{3CD14F29-4490-401D-8F72-6AFA8F5201D4}" name="Year-end 30 June" dataDxfId="33"/>
    <tableColumn id="2" xr3:uid="{3F0A7A6A-73F7-42A3-BEF1-53E05326EA90}" name="GRI" dataDxfId="32"/>
    <tableColumn id="3" xr3:uid="{9A27FA93-BE36-4AA3-AADC-D801687C2FA8}" name="SASB" dataDxfId="31"/>
    <tableColumn id="4" xr3:uid="{2B9068E4-C4BC-495B-AC4F-448B4C51A063}" name="UoM" dataDxfId="30"/>
    <tableColumn id="12" xr3:uid="{C001E007-D492-455E-A3C5-4E8782EA9987}" name="FY24" dataDxfId="29"/>
    <tableColumn id="5" xr3:uid="{26F1A8BB-8195-4796-8238-AF08CFA23AC1}" name="FY23" dataDxfId="28"/>
    <tableColumn id="6" xr3:uid="{BEC5C9A8-236C-46B4-9D11-8AA11210DD12}" name="FY22" dataDxfId="27"/>
    <tableColumn id="7" xr3:uid="{98D7C58F-1E5A-4714-BB4C-3A5AB44781C8}" name="FY21" dataDxfId="26"/>
    <tableColumn id="8" xr3:uid="{7C436737-0561-4FD4-9067-A04D4956EDB6}" name="FY20" dataDxfId="25"/>
  </tableColumns>
  <tableStyleInfo name="APA"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571D2B3-BB9F-44AE-BB3A-C3F1776F80CC}" name="Table424" displayName="Table424" ref="B28:J34" totalsRowShown="0" headerRowDxfId="24" dataDxfId="22" headerRowBorderDxfId="23" tableBorderDxfId="21" dataCellStyle="Comma">
  <autoFilter ref="B28:J34" xr:uid="{00000000-0009-0000-0100-000004000000}"/>
  <tableColumns count="9">
    <tableColumn id="1" xr3:uid="{900607C2-5B09-474B-A4E5-9A56E75B414A}" name="Year-end 30 June" dataDxfId="20"/>
    <tableColumn id="2" xr3:uid="{152B104C-F4FB-470C-9C16-F729E403CA4A}" name="GRI" dataDxfId="19"/>
    <tableColumn id="3" xr3:uid="{4B7EEDF0-D413-4EC5-BADA-4106F593451F}" name="SASB" dataDxfId="18"/>
    <tableColumn id="4" xr3:uid="{703047E1-EA9F-4EC9-849E-8F7A9E18383F}" name="UoM" dataDxfId="17"/>
    <tableColumn id="12" xr3:uid="{AF01D601-68E5-45DF-BDEF-D139D98CEC11}" name="FY24" dataDxfId="16"/>
    <tableColumn id="5" xr3:uid="{5EE53075-2DE5-4160-842F-DA9ED23EAE45}" name="FY23" dataDxfId="15" dataCellStyle="Comma"/>
    <tableColumn id="6" xr3:uid="{20986ABB-1554-4A96-A726-D20D166D8CBD}" name="FY22" dataDxfId="14" dataCellStyle="Comma"/>
    <tableColumn id="7" xr3:uid="{9B2F26AF-D473-4A3D-8B29-8B2714487362}" name="FY21" dataDxfId="13" dataCellStyle="Comma"/>
    <tableColumn id="8" xr3:uid="{F3FAA0A7-97E2-4FE7-ABA1-28D86EDBF819}" name="FY20" dataDxfId="12" dataCellStyle="Comma"/>
  </tableColumns>
  <tableStyleInfo name="APA"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BB99183-E4C6-4223-8C52-D9DBF47EC116}" name="Table525" displayName="Table525" ref="B37:I40" totalsRowShown="0" headerRowDxfId="11" dataDxfId="9" headerRowBorderDxfId="10" tableBorderDxfId="8">
  <autoFilter ref="B37:I40" xr:uid="{00000000-0009-0000-0100-000005000000}"/>
  <tableColumns count="8">
    <tableColumn id="1" xr3:uid="{708C7765-A51A-4C04-8967-4410F70560F0}" name="Year-end 30 June" dataDxfId="7"/>
    <tableColumn id="2" xr3:uid="{545AAC49-1937-402F-8147-37483A2D56A3}" name="GRI" dataDxfId="6"/>
    <tableColumn id="3" xr3:uid="{F4376BC7-FAF4-4B64-9A18-01C5E2363B4D}" name="SASB" dataDxfId="5"/>
    <tableColumn id="4" xr3:uid="{06FC5D56-2BF8-4456-943F-72CF1E23460F}" name="UoM" dataDxfId="4"/>
    <tableColumn id="8" xr3:uid="{C00B93E4-1B36-4FE2-8017-F0D2AB189587}" name="FY24" dataDxfId="3"/>
    <tableColumn id="5" xr3:uid="{C7536AF7-8A94-4E36-A090-1D8F87559B5A}" name="FY23" dataDxfId="2"/>
    <tableColumn id="6" xr3:uid="{902495C8-03C3-40B7-A664-F5A4B34BEE1C}" name="FY22" dataDxfId="1"/>
    <tableColumn id="7" xr3:uid="{2DCFEED3-BE95-42D9-8FE7-A54ECEC2A24C}" name="FY21" dataDxfId="0"/>
  </tableColumns>
  <tableStyleInfo name="APA"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BA8928-2F01-433C-86D4-F8DDEFD4220C}" name="Table1631" displayName="Table1631" ref="B9:J16" totalsRowShown="0" headerRowDxfId="136" dataDxfId="135" headerRowCellStyle="Comma">
  <autoFilter ref="B9:J16" xr:uid="{00000000-0009-0000-0100-000010000000}"/>
  <tableColumns count="9">
    <tableColumn id="1" xr3:uid="{3624D37D-5105-45AC-A10A-2E646ECE2EF6}" name="Year-end 30 June" dataDxfId="134"/>
    <tableColumn id="2" xr3:uid="{D10BDF36-0701-49F8-BB3E-E9C5B9AB3A54}" name="GRI" dataDxfId="133"/>
    <tableColumn id="3" xr3:uid="{F33D1B02-78CE-4610-95C7-E2EBF3354466}" name="SASB" dataDxfId="132"/>
    <tableColumn id="4" xr3:uid="{32C656D5-3EF6-427A-88D3-12C37DF00702}" name="UoM" dataDxfId="131"/>
    <tableColumn id="12" xr3:uid="{85C580D6-AAC1-439C-A4F7-3AF54DC13048}" name="FY24" dataDxfId="130"/>
    <tableColumn id="5" xr3:uid="{68F12FF9-5F61-4FBD-A09F-419B25854DED}" name="FY23" dataDxfId="129"/>
    <tableColumn id="6" xr3:uid="{569F368B-6E03-4415-93D2-5199F654295C}" name="FY22" dataDxfId="128"/>
    <tableColumn id="7" xr3:uid="{60157D87-41A1-4D37-8282-AD2200E87304}" name="FY21" dataDxfId="127"/>
    <tableColumn id="8" xr3:uid="{4D94E14E-AF89-4FEB-AA51-8410913246A0}" name="FY20" dataDxfId="126"/>
  </tableColumns>
  <tableStyleInfo name="APA"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FCF553E-2574-437E-AEE6-AF08669D180E}" name="Table632" displayName="Table632" ref="B23:J65" totalsRowShown="0" headerRowDxfId="125" dataDxfId="123" headerRowBorderDxfId="124">
  <autoFilter ref="B23:J65" xr:uid="{6FCF553E-2574-437E-AEE6-AF08669D180E}"/>
  <tableColumns count="9">
    <tableColumn id="1" xr3:uid="{C412A8CF-5884-4B0F-9A25-25F2A2551094}" name="Year-end 30 June" dataDxfId="122"/>
    <tableColumn id="2" xr3:uid="{68181904-6721-4CD9-B670-D36C07CE3423}" name="GRI" dataDxfId="121"/>
    <tableColumn id="3" xr3:uid="{2A43E393-FFEC-46B4-9D03-63111D7F0B55}" name="SASB" dataDxfId="120"/>
    <tableColumn id="4" xr3:uid="{F083F53D-DCAD-4571-97BF-3C180050AE3F}" name="UoM" dataDxfId="119"/>
    <tableColumn id="11" xr3:uid="{3EB8EF8F-066A-4D72-B312-02A6FEA14B0B}" name="FY24" dataDxfId="118"/>
    <tableColumn id="5" xr3:uid="{9A1D79E4-710A-40BF-9B01-D624058950E9}" name="FY23" dataDxfId="117"/>
    <tableColumn id="6" xr3:uid="{ECE5D439-C8B8-46EE-90E0-3E1A50D06F99}" name="FY22" dataDxfId="116"/>
    <tableColumn id="7" xr3:uid="{D648617A-5E2A-42F5-92D2-F84133A88FC1}" name="FY21" dataDxfId="115"/>
    <tableColumn id="8" xr3:uid="{1996E443-0558-4AB7-9BC0-6485C295B72B}" name="FY20" dataDxfId="114"/>
  </tableColumns>
  <tableStyleInfo name="APA"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08B181B-A35D-4C38-8A8C-16068B80BDD5}" name="Table1733" displayName="Table1733" ref="B77:I81" totalsRowShown="0" headerRowDxfId="113" dataDxfId="112">
  <autoFilter ref="B77:I81" xr:uid="{708B181B-A35D-4C38-8A8C-16068B80BDD5}"/>
  <tableColumns count="8">
    <tableColumn id="1" xr3:uid="{9E89CB5F-2E53-4C24-866F-6237506DF01B}" name="Year-end 30 June" dataDxfId="111"/>
    <tableColumn id="2" xr3:uid="{4933913C-09CA-4630-ACF1-A68C381599DE}" name="GRI" dataDxfId="110"/>
    <tableColumn id="3" xr3:uid="{D3EE54A3-D29D-47F1-B407-4727A3C1E28B}" name="SASB" dataDxfId="109"/>
    <tableColumn id="4" xr3:uid="{B550E8E1-A924-4B25-8972-C2F2D2007F04}" name="UoM" dataDxfId="108"/>
    <tableColumn id="8" xr3:uid="{6CE757E7-8709-4222-82C6-D4A333994C4D}" name="FY24" dataDxfId="107"/>
    <tableColumn id="5" xr3:uid="{FAACEF7A-49EA-47CF-89CE-BE9512D4EABD}" name="FY23" dataDxfId="106"/>
    <tableColumn id="6" xr3:uid="{13452BE0-A421-4C40-9BEF-4C2B74A8CEE8}" name="FY22" dataDxfId="105"/>
    <tableColumn id="7" xr3:uid="{9666B2F0-C650-49C5-9E5B-7DB27846057B}" name="FY21" dataDxfId="104"/>
  </tableColumns>
  <tableStyleInfo name="APA"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C9A5CF2-DDDD-4A67-A4CA-9C2276D3C904}" name="Table722" displayName="Table722" ref="B9:J15" totalsRowShown="0" headerRowDxfId="103" dataDxfId="102" headerRowCellStyle="Comma">
  <tableColumns count="9">
    <tableColumn id="1" xr3:uid="{AD4CF007-AD62-4D51-84BA-FC7428674C51}" name="Year-end 30 June" dataDxfId="101"/>
    <tableColumn id="2" xr3:uid="{AF9902B8-2CDF-4A31-A6E1-960519FB89E8}" name="GRI" dataDxfId="100"/>
    <tableColumn id="3" xr3:uid="{6050682A-F0A7-4A59-A22C-776F3350A8FE}" name="SASB" dataDxfId="99"/>
    <tableColumn id="4" xr3:uid="{3BE5C2E7-9999-472D-9D88-E394735AC978}" name="UoM" dataDxfId="98"/>
    <tableColumn id="12" xr3:uid="{CE3BAA94-6F99-4712-A041-1BCCF65BEC9F}" name="FY24" dataDxfId="97"/>
    <tableColumn id="5" xr3:uid="{315593C0-7BE5-4B06-9D34-78BDF763044F}" name="FY23" dataDxfId="96"/>
    <tableColumn id="6" xr3:uid="{2B017339-F4CB-4AB8-A3B7-8826AFA4D6C9}" name="FY22" dataDxfId="95"/>
    <tableColumn id="7" xr3:uid="{5E66FCE6-A3BE-4179-84E3-2D728EE44365}" name="FY21" dataDxfId="94"/>
    <tableColumn id="8" xr3:uid="{7F0FBC64-AF62-465E-AC8F-BFC1F245B121}" name="FY20" dataDxfId="93"/>
  </tableColumns>
  <tableStyleInfo name="APA"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7AAD3DC-2A43-41E9-8600-053DB44B5BF6}" name="Table1526" displayName="Table1526" ref="B9:J17" totalsRowShown="0" headerRowDxfId="92" dataDxfId="91" headerRowCellStyle="Comma">
  <autoFilter ref="B9:J17" xr:uid="{00000000-0009-0000-0100-00000F000000}"/>
  <tableColumns count="9">
    <tableColumn id="1" xr3:uid="{CE602A9B-51A3-427A-9596-8C1E51159AAD}" name="Year-end 30 June" dataDxfId="90"/>
    <tableColumn id="2" xr3:uid="{FE3E7423-4F62-4BF0-9629-17FFCDB04092}" name="GRI" dataDxfId="89"/>
    <tableColumn id="3" xr3:uid="{7862040A-AD2E-4BAE-AF16-74FDDAE7E958}" name="SASB" dataDxfId="88"/>
    <tableColumn id="4" xr3:uid="{C7DED470-BE0B-414A-A526-1D12412A3CD4}" name="Unit" dataDxfId="87"/>
    <tableColumn id="12" xr3:uid="{5CA0A09C-5D35-4AB1-A9EB-BDC313AD8A6F}" name="FY24" dataDxfId="86"/>
    <tableColumn id="5" xr3:uid="{C4675B3E-AE02-4AEF-A1A4-4EEF4EA937EA}" name="FY23" dataDxfId="85"/>
    <tableColumn id="6" xr3:uid="{1C109C66-EF92-4933-8217-BA31A0BE648E}" name="FY22" dataDxfId="84"/>
    <tableColumn id="7" xr3:uid="{41BF0621-7773-43E8-A7F7-4F7252F4A16F}" name="FY21" dataDxfId="83"/>
    <tableColumn id="8" xr3:uid="{7113C9FC-F52C-4C36-A5BF-589EBE6E7719}" name="FY20" dataDxfId="82"/>
  </tableColumns>
  <tableStyleInfo name="APA"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452ABD-D00E-44E7-943A-9284BF7D7D90}" name="Table1828" displayName="Table1828" ref="B30:I71" totalsRowShown="0" headerRowDxfId="81" dataDxfId="79" headerRowBorderDxfId="80" tableBorderDxfId="78">
  <autoFilter ref="B30:I71" xr:uid="{22452ABD-D00E-44E7-943A-9284BF7D7D90}"/>
  <tableColumns count="8">
    <tableColumn id="1" xr3:uid="{8ABA04BC-5769-47DB-AC75-1040DECED3EF}" name="Year-end 30 June" dataDxfId="77"/>
    <tableColumn id="2" xr3:uid="{D76E7E72-5BBA-419D-8728-13107674D9E6}" name="GRI" dataDxfId="76"/>
    <tableColumn id="3" xr3:uid="{C614AC9F-86FB-444B-9255-ED4CD3F1D059}" name="SASB" dataDxfId="75"/>
    <tableColumn id="4" xr3:uid="{65AC57B5-4CDA-4CCF-8D26-2F9FFC6336BE}" name="Unit" dataDxfId="74"/>
    <tableColumn id="5" xr3:uid="{59EA9F14-9AF1-4FE4-930A-5D81672CBADD}" name="FY232" dataDxfId="73"/>
    <tableColumn id="6" xr3:uid="{39F8D109-78E1-4067-BF6E-945D8523382D}" name="FY22" dataDxfId="72"/>
    <tableColumn id="7" xr3:uid="{249C7538-1629-4CF6-9E9D-5557BD890B5E}" name="FY21" dataDxfId="71"/>
    <tableColumn id="8" xr3:uid="{D07C3C1A-1B9D-4208-8D0B-ACAD79628779}" name="FY20" dataDxfId="70"/>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BF51D38-6B08-43EB-AE63-7BE29342AFB8}" name="Table1630" displayName="Table1630" ref="B76:J82" totalsRowShown="0" headerRowDxfId="69" dataDxfId="68" headerRowCellStyle="Comma">
  <autoFilter ref="B76:J82" xr:uid="{4BF51D38-6B08-43EB-AE63-7BE29342AFB8}"/>
  <tableColumns count="9">
    <tableColumn id="1" xr3:uid="{4BCBFB4B-195B-4AB9-BDB8-415538DC82C0}" name="Year-end 30 June" dataDxfId="67"/>
    <tableColumn id="2" xr3:uid="{6CA74BEA-5729-4285-B43A-5D0EB3FC91AA}" name="GRI" dataDxfId="66"/>
    <tableColumn id="3" xr3:uid="{FF82A29D-6DBA-4B0C-851A-F4608AFD4304}" name="SASB" dataDxfId="65"/>
    <tableColumn id="4" xr3:uid="{1801A48F-7AB3-4BF6-B3D2-E24BF5BDDD1C}" name="UoM" dataDxfId="64"/>
    <tableColumn id="12" xr3:uid="{92493849-E170-4500-9EA8-B4645D696DB2}" name="FY24" dataDxfId="63"/>
    <tableColumn id="5" xr3:uid="{711BA95C-9B62-470E-B715-635049E3513C}" name="FY23" dataDxfId="62"/>
    <tableColumn id="6" xr3:uid="{C2DCC812-7686-4C8F-AEAF-6DBBA47E8E5C}" name="FY22" dataDxfId="61"/>
    <tableColumn id="7" xr3:uid="{A2F409E9-F046-4F86-A7E9-6848C8603400}" name="FY21" dataDxfId="60"/>
    <tableColumn id="8" xr3:uid="{043C058B-98B1-43CB-8C34-7599EB038169}" name="FY20" dataDxfId="59"/>
  </tableColumns>
  <tableStyleInfo name="APA"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608638F-4B36-4A12-B599-C72DA655B9CE}" name="Table220" displayName="Table220" ref="B10:J13" totalsRowShown="0" headerRowDxfId="58" dataDxfId="57">
  <autoFilter ref="B10:J13" xr:uid="{00000000-0009-0000-0100-000002000000}"/>
  <tableColumns count="9">
    <tableColumn id="1" xr3:uid="{654ADBBD-0B0D-41B7-854B-931E74E3B553}" name="Year-end 30 June" dataDxfId="56"/>
    <tableColumn id="2" xr3:uid="{39AF745E-AEC3-4855-826F-8BAA05BE89E5}" name="GRI" dataDxfId="55"/>
    <tableColumn id="3" xr3:uid="{92CA50A7-A136-4640-A75B-F4EC9E333259}" name="SASB" dataDxfId="54"/>
    <tableColumn id="4" xr3:uid="{0069B459-76F2-4CB4-9BBC-AE58EE373D34}" name="UoM" dataDxfId="53"/>
    <tableColumn id="10" xr3:uid="{AC5DE053-ECA3-4D19-A223-4BF80373F02A}" name="FY24" dataDxfId="52"/>
    <tableColumn id="5" xr3:uid="{287C7A69-F854-47D9-9DC3-29A297B7C661}" name="FY23" dataDxfId="51"/>
    <tableColumn id="6" xr3:uid="{984F83E8-A620-4E42-8AD5-C7F3400C577D}" name="FY22" dataDxfId="50"/>
    <tableColumn id="7" xr3:uid="{825C9DD7-A51B-47AC-9582-F497419EBDE5}" name="FY21" dataDxfId="49"/>
    <tableColumn id="8" xr3:uid="{BD3C4AB1-AAD8-459F-8453-92AECCD4F1D9}" name="FY20" dataDxfId="48"/>
  </tableColumns>
  <tableStyleInfo name="APA" showFirstColumn="0" showLastColumn="0" showRowStripes="0" showColumnStripes="0"/>
</table>
</file>

<file path=xl/theme/theme1.xml><?xml version="1.0" encoding="utf-8"?>
<a:theme xmlns:a="http://schemas.openxmlformats.org/drawingml/2006/main" name="Test APA Theme">
  <a:themeElements>
    <a:clrScheme name="BWD092n">
      <a:dk1>
        <a:srgbClr val="414042"/>
      </a:dk1>
      <a:lt1>
        <a:srgbClr val="FFFFFF"/>
      </a:lt1>
      <a:dk2>
        <a:srgbClr val="C8102E"/>
      </a:dk2>
      <a:lt2>
        <a:srgbClr val="F1EBE9"/>
      </a:lt2>
      <a:accent1>
        <a:srgbClr val="C8102E"/>
      </a:accent1>
      <a:accent2>
        <a:srgbClr val="EB4F34"/>
      </a:accent2>
      <a:accent3>
        <a:srgbClr val="FEB15F"/>
      </a:accent3>
      <a:accent4>
        <a:srgbClr val="005567"/>
      </a:accent4>
      <a:accent5>
        <a:srgbClr val="AFCFCA"/>
      </a:accent5>
      <a:accent6>
        <a:srgbClr val="F1EBE9"/>
      </a:accent6>
      <a:hlink>
        <a:srgbClr val="0563C1"/>
      </a:hlink>
      <a:folHlink>
        <a:srgbClr val="954F72"/>
      </a:folHlink>
    </a:clrScheme>
    <a:fontScheme name="BWD092">
      <a:majorFont>
        <a:latin typeface="Century Gothic"/>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5"/>
        </a:solidFill>
      </a:spPr>
      <a:bodyPr wrap="none" lIns="0" tIns="0" rIns="0" bIns="0" rtlCol="0" anchor="ctr">
        <a:noAutofit/>
      </a:bodyPr>
      <a:lstStyle>
        <a:defPPr algn="l">
          <a:defRPr sz="1050" dirty="0">
            <a:solidFill>
              <a:schemeClr val="tx1">
                <a:lumMod val="75000"/>
                <a:lumOff val="25000"/>
              </a:schemeClr>
            </a:solidFill>
          </a:defRPr>
        </a:defPPr>
      </a:lst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lgn="l">
          <a:defRPr sz="1200" dirty="0" err="1" smtClean="0">
            <a:latin typeface="Arial" panose="020B0604020202020204" pitchFamily="34" charset="0"/>
            <a:cs typeface="Arial" panose="020B0604020202020204" pitchFamily="34" charset="0"/>
          </a:defRPr>
        </a:defPPr>
      </a:lstStyle>
    </a:txDef>
  </a:objectDefaults>
  <a:extraClrSchemeLst/>
  <a:extLst>
    <a:ext uri="{05A4C25C-085E-4340-85A3-A5531E510DB2}">
      <thm15:themeFamily xmlns:thm15="http://schemas.microsoft.com/office/thememl/2012/main" name="Test APA Theme" id="{8E86FF91-66DC-41FC-A49B-4FFC5E278C46}" vid="{582EFE46-95FA-4D15-A2B4-1892DFE7284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4.xml"/><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table" Target="../tables/table13.xml"/><Relationship Id="rId4"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publishing.energyinst.org/topics/process-safety" TargetMode="External"/><Relationship Id="rId1" Type="http://schemas.openxmlformats.org/officeDocument/2006/relationships/hyperlink" Target="https://www.epa.gov/sites/default/files/2016-04/documents/volume_to_weight_conversion_factors_memorandum_04192016_508fnl.pdf" TargetMode="External"/><Relationship Id="rId5" Type="http://schemas.microsoft.com/office/2019/04/relationships/namedSheetView" Target="../namedSheetViews/namedSheetView1.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leanenergyregulator.gov.au/" TargetMode="External"/><Relationship Id="rId13" Type="http://schemas.openxmlformats.org/officeDocument/2006/relationships/hyperlink" Target="http://www.cleanenergyregulator.gov.au/NGER/About-the-National-Greenhouse-and-Energy-Reporting-scheme/Greenhouse-gases-and-energy" TargetMode="External"/><Relationship Id="rId3" Type="http://schemas.openxmlformats.org/officeDocument/2006/relationships/hyperlink" Target="https://aemo.com.au/en/energy-systems/gas/declared-wholesale-gas-market-dwgm" TargetMode="External"/><Relationship Id="rId7" Type="http://schemas.openxmlformats.org/officeDocument/2006/relationships/hyperlink" Target="https://www.nousgroup.com/net-zero-australia-study/" TargetMode="External"/><Relationship Id="rId12" Type="http://schemas.openxmlformats.org/officeDocument/2006/relationships/hyperlink" Target="https://www.fsb-tcfd.org/" TargetMode="External"/><Relationship Id="rId2" Type="http://schemas.openxmlformats.org/officeDocument/2006/relationships/hyperlink" Target="https://www.1100.com.au/" TargetMode="External"/><Relationship Id="rId16" Type="http://schemas.openxmlformats.org/officeDocument/2006/relationships/table" Target="../tables/table1.xml"/><Relationship Id="rId1" Type="http://schemas.openxmlformats.org/officeDocument/2006/relationships/hyperlink" Target="http://www.cleanenergyregulator.gov.au/" TargetMode="External"/><Relationship Id="rId6" Type="http://schemas.openxmlformats.org/officeDocument/2006/relationships/hyperlink" Target="https://www.iso.org/iso-31000-risk-management.html" TargetMode="External"/><Relationship Id="rId11" Type="http://schemas.openxmlformats.org/officeDocument/2006/relationships/hyperlink" Target="https://aemo.com.au/en/energy-systems/gas/short-term-trading-market-sttm/about-the-short-term-trading-market-sttm" TargetMode="External"/><Relationship Id="rId5" Type="http://schemas.openxmlformats.org/officeDocument/2006/relationships/hyperlink" Target="https://www.globalreporting.org/" TargetMode="External"/><Relationship Id="rId15" Type="http://schemas.openxmlformats.org/officeDocument/2006/relationships/drawing" Target="../drawings/drawing6.xml"/><Relationship Id="rId10" Type="http://schemas.openxmlformats.org/officeDocument/2006/relationships/hyperlink" Target="https://sustainabledevelopment.un.org/" TargetMode="External"/><Relationship Id="rId4" Type="http://schemas.openxmlformats.org/officeDocument/2006/relationships/hyperlink" Target="https://www.theenergycharter.com.au/" TargetMode="External"/><Relationship Id="rId9" Type="http://schemas.openxmlformats.org/officeDocument/2006/relationships/hyperlink" Target="https://www.sasb.org/"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apa.com.au/globalassets/about-apa/our-organisation/corporate-governance/board-and-board-committees/independence-of-directors-policy-2024.pdf" TargetMode="External"/><Relationship Id="rId2" Type="http://schemas.openxmlformats.org/officeDocument/2006/relationships/hyperlink" Target="https://www.apa.com.au/globalassets/about-apa/our-organisation/corporate-governance/conduct-policies/apa-hseh-policy.pdf" TargetMode="External"/><Relationship Id="rId1" Type="http://schemas.openxmlformats.org/officeDocument/2006/relationships/hyperlink" Target="https://www.apa.com.au/careers/working-at-apa/" TargetMode="External"/><Relationship Id="rId6" Type="http://schemas.microsoft.com/office/2019/04/relationships/namedSheetView" Target="../namedSheetViews/namedSheetView2.xm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CCD2B-C6F6-9246-9553-FA673CAF3344}">
  <sheetPr>
    <tabColor theme="1"/>
    <pageSetUpPr fitToPage="1"/>
  </sheetPr>
  <dimension ref="D2:F13"/>
  <sheetViews>
    <sheetView showGridLines="0" zoomScaleNormal="100" workbookViewId="0">
      <selection activeCell="N8" sqref="N8"/>
    </sheetView>
  </sheetViews>
  <sheetFormatPr defaultColWidth="10.75" defaultRowHeight="16.149999999999999" customHeight="1" x14ac:dyDescent="0.25"/>
  <cols>
    <col min="1" max="1" width="3.25" style="6" customWidth="1"/>
    <col min="2" max="16384" width="10.75" style="6"/>
  </cols>
  <sheetData>
    <row r="2" spans="4:6" ht="50.15" customHeight="1" x14ac:dyDescent="0.25">
      <c r="D2" s="115" t="s">
        <v>0</v>
      </c>
    </row>
    <row r="13" spans="4:6" ht="16.149999999999999" customHeight="1" x14ac:dyDescent="0.3">
      <c r="F13" s="116"/>
    </row>
  </sheetData>
  <sheetProtection algorithmName="SHA-512" hashValue="+FLTKzhxmMf0I3Le47CmnqAfKvrCQtYyBxdI0gX7TESRNe7oCD5xVcv0dgHdecECLsrpsNM5828Gxnlrqin9zw==" saltValue="W9uTpUO7LBAmj/uv1rEA0A==" spinCount="100000" sheet="1" objects="1" scenarios="1"/>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28AE-E808-4278-95D5-267352BA94F2}">
  <sheetPr>
    <tabColor rgb="FF66FFFF"/>
    <pageSetUpPr fitToPage="1"/>
  </sheetPr>
  <dimension ref="B1:R109"/>
  <sheetViews>
    <sheetView showGridLines="0" topLeftCell="A61" zoomScale="60" zoomScaleNormal="60" workbookViewId="0">
      <selection activeCell="B92" sqref="B92:L92"/>
    </sheetView>
  </sheetViews>
  <sheetFormatPr defaultColWidth="8.58203125" defaultRowHeight="16.149999999999999" customHeight="1" x14ac:dyDescent="0.3"/>
  <cols>
    <col min="1" max="1" width="3.25" style="6" customWidth="1"/>
    <col min="2" max="2" width="59.75" style="1" customWidth="1"/>
    <col min="3" max="3" width="11.58203125" style="1" customWidth="1"/>
    <col min="4" max="4" width="26.08203125" style="1" customWidth="1"/>
    <col min="5" max="5" width="11.58203125" style="1" customWidth="1"/>
    <col min="6" max="6" width="14.5" style="1" bestFit="1" customWidth="1"/>
    <col min="7" max="7" width="13.25" style="1" bestFit="1" customWidth="1"/>
    <col min="8" max="8" width="13.25" style="2" bestFit="1" customWidth="1"/>
    <col min="9" max="10" width="13.25" style="3" bestFit="1" customWidth="1"/>
    <col min="11" max="12" width="13.08203125" style="3" bestFit="1" customWidth="1"/>
    <col min="13" max="13" width="13.58203125" style="6" customWidth="1"/>
    <col min="14" max="16384" width="8.58203125" style="6"/>
  </cols>
  <sheetData>
    <row r="1" spans="2:12" ht="16.149999999999999" customHeight="1" x14ac:dyDescent="0.3">
      <c r="D1" s="9"/>
      <c r="F1" s="9"/>
      <c r="I1" s="8"/>
      <c r="J1" s="8"/>
      <c r="K1" s="8"/>
      <c r="L1" s="8"/>
    </row>
    <row r="2" spans="2:12" ht="16.149999999999999" customHeight="1" x14ac:dyDescent="0.3">
      <c r="D2" s="9"/>
      <c r="F2" s="9"/>
      <c r="I2" s="8"/>
      <c r="J2" s="8"/>
      <c r="K2" s="8"/>
      <c r="L2" s="8"/>
    </row>
    <row r="3" spans="2:12" ht="16.149999999999999" customHeight="1" x14ac:dyDescent="0.3">
      <c r="D3" s="9"/>
      <c r="F3" s="9"/>
      <c r="I3" s="8"/>
      <c r="J3" s="8"/>
      <c r="K3" s="8"/>
      <c r="L3" s="8"/>
    </row>
    <row r="4" spans="2:12" ht="50.15" customHeight="1" x14ac:dyDescent="0.3">
      <c r="D4" s="1" t="s">
        <v>298</v>
      </c>
      <c r="K4" s="56"/>
    </row>
    <row r="5" spans="2:12" ht="16.149999999999999" customHeight="1" x14ac:dyDescent="0.25">
      <c r="H5" s="1"/>
      <c r="I5" s="8"/>
      <c r="J5" s="8"/>
      <c r="K5" s="8"/>
      <c r="L5" s="8"/>
    </row>
    <row r="6" spans="2:12" s="349" customFormat="1" ht="28.15" customHeight="1" x14ac:dyDescent="0.3">
      <c r="B6" s="159" t="s">
        <v>927</v>
      </c>
      <c r="C6" s="160"/>
      <c r="D6" s="160"/>
      <c r="E6" s="160"/>
      <c r="F6" s="161"/>
      <c r="G6" s="162"/>
      <c r="H6" s="161"/>
      <c r="I6" s="348"/>
      <c r="J6" s="348"/>
      <c r="K6" s="348"/>
      <c r="L6" s="348"/>
    </row>
    <row r="7" spans="2:12" s="14" customFormat="1" ht="16.149999999999999" customHeight="1" x14ac:dyDescent="0.3">
      <c r="B7" s="1"/>
      <c r="C7" s="1"/>
      <c r="D7" s="1"/>
      <c r="H7" s="2"/>
      <c r="I7" s="28"/>
      <c r="J7" s="28"/>
      <c r="K7" s="28"/>
      <c r="L7" s="28"/>
    </row>
    <row r="8" spans="2:12" s="350" customFormat="1" ht="28.15" customHeight="1" x14ac:dyDescent="0.3">
      <c r="B8" s="167" t="s">
        <v>67</v>
      </c>
      <c r="C8" s="37"/>
      <c r="D8" s="37"/>
      <c r="E8" s="37"/>
      <c r="F8" s="37"/>
      <c r="G8" s="37"/>
      <c r="H8" s="168"/>
      <c r="I8" s="168"/>
      <c r="J8" s="168"/>
      <c r="K8" s="168"/>
      <c r="L8" s="168"/>
    </row>
    <row r="9" spans="2:12" s="286" customFormat="1" ht="21" customHeight="1" x14ac:dyDescent="0.3">
      <c r="B9" s="338" t="s">
        <v>841</v>
      </c>
      <c r="C9" s="338" t="s">
        <v>578</v>
      </c>
      <c r="D9" s="338" t="s">
        <v>650</v>
      </c>
      <c r="E9" s="338" t="s">
        <v>14</v>
      </c>
      <c r="F9" s="351" t="s">
        <v>822</v>
      </c>
      <c r="G9" s="352" t="s">
        <v>828</v>
      </c>
      <c r="H9" s="352" t="s">
        <v>829</v>
      </c>
      <c r="I9" s="352" t="s">
        <v>835</v>
      </c>
      <c r="J9" s="352" t="s">
        <v>859</v>
      </c>
    </row>
    <row r="10" spans="2:12" s="171" customFormat="1" ht="10.15" customHeight="1" thickBot="1" x14ac:dyDescent="0.35">
      <c r="B10" s="353"/>
      <c r="C10" s="306"/>
      <c r="D10" s="306"/>
      <c r="E10" s="306"/>
      <c r="F10" s="354"/>
      <c r="G10" s="308"/>
      <c r="H10" s="308"/>
      <c r="I10" s="308"/>
      <c r="J10" s="308"/>
    </row>
    <row r="11" spans="2:12" s="219" customFormat="1" ht="25.15" customHeight="1" thickBot="1" x14ac:dyDescent="0.35">
      <c r="B11" s="259" t="s">
        <v>928</v>
      </c>
      <c r="C11" s="355"/>
      <c r="D11" s="260"/>
      <c r="E11" s="355"/>
      <c r="F11" s="356"/>
      <c r="G11" s="357"/>
      <c r="H11" s="357"/>
      <c r="I11" s="357"/>
      <c r="J11" s="357"/>
    </row>
    <row r="12" spans="2:12" s="14" customFormat="1" ht="16.149999999999999" customHeight="1" x14ac:dyDescent="0.3">
      <c r="B12" s="358" t="s">
        <v>1056</v>
      </c>
      <c r="C12" s="359"/>
      <c r="D12" s="360"/>
      <c r="E12" s="359" t="s">
        <v>27</v>
      </c>
      <c r="F12" s="361">
        <v>0</v>
      </c>
      <c r="G12" s="362">
        <v>0</v>
      </c>
      <c r="H12" s="362">
        <v>0</v>
      </c>
      <c r="I12" s="363">
        <v>0</v>
      </c>
      <c r="J12" s="363">
        <v>0</v>
      </c>
    </row>
    <row r="13" spans="2:12" s="171" customFormat="1" ht="20.25" customHeight="1" thickBot="1" x14ac:dyDescent="0.35">
      <c r="B13" s="353"/>
      <c r="C13" s="306"/>
      <c r="D13" s="306"/>
      <c r="E13" s="306"/>
      <c r="F13" s="354"/>
      <c r="G13" s="308"/>
      <c r="H13" s="308"/>
      <c r="I13" s="308"/>
      <c r="J13" s="308"/>
    </row>
    <row r="14" spans="2:12" s="219" customFormat="1" ht="25.15" customHeight="1" thickBot="1" x14ac:dyDescent="0.35">
      <c r="B14" s="364" t="s">
        <v>1057</v>
      </c>
      <c r="C14" s="365"/>
      <c r="D14" s="366"/>
      <c r="E14" s="365"/>
      <c r="F14" s="367"/>
      <c r="G14" s="368"/>
      <c r="H14" s="368"/>
      <c r="I14" s="368"/>
      <c r="J14" s="368"/>
    </row>
    <row r="15" spans="2:12" s="14" customFormat="1" ht="16.149999999999999" customHeight="1" x14ac:dyDescent="0.3">
      <c r="B15" s="188" t="s">
        <v>929</v>
      </c>
      <c r="C15" s="189" t="s">
        <v>406</v>
      </c>
      <c r="D15" s="234" t="s">
        <v>756</v>
      </c>
      <c r="E15" s="189" t="s">
        <v>527</v>
      </c>
      <c r="F15" s="369">
        <v>0</v>
      </c>
      <c r="G15" s="369">
        <v>34461</v>
      </c>
      <c r="H15" s="369">
        <v>0</v>
      </c>
      <c r="I15" s="369">
        <v>8261</v>
      </c>
      <c r="J15" s="369">
        <v>0</v>
      </c>
    </row>
    <row r="16" spans="2:12" s="14" customFormat="1" ht="16.149999999999999" customHeight="1" thickBot="1" x14ac:dyDescent="0.35">
      <c r="B16" s="370" t="s">
        <v>930</v>
      </c>
      <c r="C16" s="371"/>
      <c r="D16" s="372"/>
      <c r="E16" s="371" t="s">
        <v>527</v>
      </c>
      <c r="F16" s="373">
        <v>0</v>
      </c>
      <c r="G16" s="373">
        <v>2000</v>
      </c>
      <c r="H16" s="373">
        <v>3600</v>
      </c>
      <c r="I16" s="373">
        <v>0</v>
      </c>
      <c r="J16" s="373">
        <v>0</v>
      </c>
    </row>
    <row r="17" spans="2:12" s="171" customFormat="1" ht="10.15" customHeight="1" thickBot="1" x14ac:dyDescent="0.35">
      <c r="B17" s="374"/>
      <c r="C17" s="375"/>
      <c r="D17" s="375"/>
      <c r="E17" s="375"/>
      <c r="F17" s="376"/>
      <c r="G17" s="376"/>
      <c r="H17" s="376"/>
      <c r="I17" s="376"/>
      <c r="J17" s="376"/>
    </row>
    <row r="18" spans="2:12" s="12" customFormat="1" ht="16.149999999999999" customHeight="1" x14ac:dyDescent="0.25">
      <c r="B18" s="21"/>
      <c r="C18" s="21"/>
      <c r="D18" s="21"/>
      <c r="E18" s="21"/>
      <c r="F18" s="21"/>
      <c r="G18" s="18"/>
      <c r="H18" s="17"/>
      <c r="I18" s="29"/>
      <c r="J18" s="29"/>
      <c r="K18" s="29"/>
      <c r="L18" s="29"/>
    </row>
    <row r="19" spans="2:12" s="16" customFormat="1" ht="14.15" customHeight="1" x14ac:dyDescent="0.3">
      <c r="B19" s="830" t="s">
        <v>1058</v>
      </c>
      <c r="C19" s="830"/>
      <c r="D19" s="830"/>
      <c r="E19" s="830"/>
      <c r="F19" s="830"/>
      <c r="G19" s="830"/>
      <c r="H19" s="830"/>
      <c r="I19" s="830"/>
      <c r="J19" s="830"/>
      <c r="K19" s="830"/>
      <c r="L19" s="830"/>
    </row>
    <row r="20" spans="2:12" s="7" customFormat="1" ht="14.15" customHeight="1" x14ac:dyDescent="0.3">
      <c r="B20" s="830" t="s">
        <v>1059</v>
      </c>
      <c r="C20" s="830"/>
      <c r="D20" s="830"/>
      <c r="E20" s="830"/>
      <c r="F20" s="830"/>
      <c r="G20" s="830"/>
      <c r="H20" s="830"/>
      <c r="I20" s="830"/>
      <c r="J20" s="830"/>
      <c r="K20" s="830"/>
      <c r="L20" s="830"/>
    </row>
    <row r="21" spans="2:12" s="7" customFormat="1" ht="14.15" customHeight="1" x14ac:dyDescent="0.3"/>
    <row r="22" spans="2:12" s="289" customFormat="1" ht="28.15" customHeight="1" x14ac:dyDescent="0.3">
      <c r="B22" s="167" t="s">
        <v>108</v>
      </c>
      <c r="H22" s="291"/>
      <c r="I22" s="291"/>
      <c r="J22" s="291"/>
      <c r="K22" s="291"/>
      <c r="L22" s="219"/>
    </row>
    <row r="23" spans="2:12" s="171" customFormat="1" ht="21" customHeight="1" x14ac:dyDescent="0.3">
      <c r="B23" s="338" t="s">
        <v>841</v>
      </c>
      <c r="C23" s="338" t="s">
        <v>578</v>
      </c>
      <c r="D23" s="338" t="s">
        <v>650</v>
      </c>
      <c r="E23" s="338" t="s">
        <v>14</v>
      </c>
      <c r="F23" s="338" t="s">
        <v>822</v>
      </c>
      <c r="G23" s="338" t="s">
        <v>828</v>
      </c>
      <c r="H23" s="338" t="s">
        <v>829</v>
      </c>
      <c r="I23" s="338" t="s">
        <v>835</v>
      </c>
      <c r="J23" s="338" t="s">
        <v>859</v>
      </c>
    </row>
    <row r="24" spans="2:12" s="171" customFormat="1" ht="10.15" customHeight="1" thickBot="1" x14ac:dyDescent="0.35">
      <c r="B24" s="213"/>
      <c r="C24" s="213"/>
      <c r="D24" s="213"/>
      <c r="E24" s="179"/>
      <c r="F24" s="377"/>
      <c r="G24" s="180"/>
      <c r="H24" s="180"/>
      <c r="I24" s="180"/>
      <c r="J24" s="181"/>
    </row>
    <row r="25" spans="2:12" s="70" customFormat="1" ht="25.15" customHeight="1" thickBot="1" x14ac:dyDescent="0.35">
      <c r="B25" s="215" t="s">
        <v>938</v>
      </c>
      <c r="C25" s="378"/>
      <c r="D25" s="378"/>
      <c r="E25" s="215"/>
      <c r="F25" s="379"/>
      <c r="G25" s="380"/>
      <c r="H25" s="380"/>
      <c r="I25" s="380"/>
      <c r="J25" s="380"/>
    </row>
    <row r="26" spans="2:12" s="14" customFormat="1" ht="16.149999999999999" customHeight="1" x14ac:dyDescent="0.3">
      <c r="B26" s="381" t="s">
        <v>939</v>
      </c>
      <c r="C26" s="246"/>
      <c r="D26" s="246"/>
      <c r="E26" s="382" t="s">
        <v>110</v>
      </c>
      <c r="F26" s="383">
        <v>884</v>
      </c>
      <c r="G26" s="384">
        <v>442</v>
      </c>
      <c r="H26" s="384">
        <v>442</v>
      </c>
      <c r="I26" s="384">
        <v>440</v>
      </c>
      <c r="J26" s="384">
        <v>418</v>
      </c>
    </row>
    <row r="27" spans="2:12" s="14" customFormat="1" ht="16.149999999999999" customHeight="1" x14ac:dyDescent="0.3">
      <c r="B27" s="385" t="s">
        <v>940</v>
      </c>
      <c r="C27" s="189"/>
      <c r="D27" s="189"/>
      <c r="E27" s="386" t="s">
        <v>110</v>
      </c>
      <c r="F27" s="387">
        <v>242</v>
      </c>
      <c r="G27" s="388">
        <v>242</v>
      </c>
      <c r="H27" s="388">
        <v>242</v>
      </c>
      <c r="I27" s="388">
        <v>242</v>
      </c>
      <c r="J27" s="388">
        <v>242</v>
      </c>
    </row>
    <row r="28" spans="2:12" s="14" customFormat="1" ht="16.149999999999999" customHeight="1" x14ac:dyDescent="0.3">
      <c r="B28" s="385" t="s">
        <v>941</v>
      </c>
      <c r="C28" s="189"/>
      <c r="D28" s="189"/>
      <c r="E28" s="386" t="s">
        <v>110</v>
      </c>
      <c r="F28" s="387">
        <v>60</v>
      </c>
      <c r="G28" s="388">
        <v>60</v>
      </c>
      <c r="H28" s="388">
        <v>60</v>
      </c>
      <c r="I28" s="388">
        <v>60</v>
      </c>
      <c r="J28" s="388">
        <v>60</v>
      </c>
    </row>
    <row r="29" spans="2:12" s="14" customFormat="1" ht="16.149999999999999" customHeight="1" x14ac:dyDescent="0.3">
      <c r="B29" s="385" t="s">
        <v>1060</v>
      </c>
      <c r="C29" s="189"/>
      <c r="D29" s="189"/>
      <c r="E29" s="386" t="s">
        <v>110</v>
      </c>
      <c r="F29" s="387">
        <v>30</v>
      </c>
      <c r="G29" s="388">
        <v>30</v>
      </c>
      <c r="H29" s="388">
        <v>30</v>
      </c>
      <c r="I29" s="388">
        <v>30</v>
      </c>
      <c r="J29" s="388">
        <v>30</v>
      </c>
    </row>
    <row r="30" spans="2:12" s="14" customFormat="1" ht="16.149999999999999" customHeight="1" x14ac:dyDescent="0.3">
      <c r="B30" s="389" t="s">
        <v>942</v>
      </c>
      <c r="C30" s="189"/>
      <c r="D30" s="189"/>
      <c r="E30" s="386" t="s">
        <v>110</v>
      </c>
      <c r="F30" s="387">
        <v>41</v>
      </c>
      <c r="G30" s="388">
        <v>41</v>
      </c>
      <c r="H30" s="388">
        <v>41</v>
      </c>
      <c r="I30" s="388">
        <v>41</v>
      </c>
      <c r="J30" s="388">
        <v>41</v>
      </c>
    </row>
    <row r="31" spans="2:12" s="14" customFormat="1" ht="16.149999999999999" customHeight="1" x14ac:dyDescent="0.3">
      <c r="B31" s="390" t="s">
        <v>1061</v>
      </c>
      <c r="C31" s="189"/>
      <c r="D31" s="189"/>
      <c r="E31" s="386" t="s">
        <v>110</v>
      </c>
      <c r="F31" s="387">
        <v>47</v>
      </c>
      <c r="G31" s="388">
        <v>47</v>
      </c>
      <c r="H31" s="388" t="s">
        <v>1062</v>
      </c>
      <c r="I31" s="388">
        <v>45</v>
      </c>
      <c r="J31" s="388">
        <v>45</v>
      </c>
    </row>
    <row r="32" spans="2:12" s="14" customFormat="1" ht="16.149999999999999" customHeight="1" x14ac:dyDescent="0.3">
      <c r="B32" s="385" t="s">
        <v>1063</v>
      </c>
      <c r="C32" s="189"/>
      <c r="D32" s="189"/>
      <c r="E32" s="386" t="s">
        <v>110</v>
      </c>
      <c r="F32" s="387">
        <v>22</v>
      </c>
      <c r="G32" s="388">
        <v>22</v>
      </c>
      <c r="H32" s="388">
        <v>22</v>
      </c>
      <c r="I32" s="388">
        <v>22</v>
      </c>
      <c r="J32" s="388" t="s">
        <v>932</v>
      </c>
    </row>
    <row r="33" spans="2:10" s="14" customFormat="1" ht="16.149999999999999" customHeight="1" x14ac:dyDescent="0.3">
      <c r="B33" s="385" t="s">
        <v>1064</v>
      </c>
      <c r="C33" s="189"/>
      <c r="D33" s="189"/>
      <c r="E33" s="386" t="s">
        <v>110</v>
      </c>
      <c r="F33" s="387">
        <v>210</v>
      </c>
      <c r="G33" s="391" t="s">
        <v>932</v>
      </c>
      <c r="H33" s="391" t="s">
        <v>932</v>
      </c>
      <c r="I33" s="391" t="s">
        <v>932</v>
      </c>
      <c r="J33" s="391" t="s">
        <v>932</v>
      </c>
    </row>
    <row r="34" spans="2:10" s="14" customFormat="1" ht="16.149999999999999" customHeight="1" x14ac:dyDescent="0.3">
      <c r="B34" s="385" t="s">
        <v>1065</v>
      </c>
      <c r="C34" s="189"/>
      <c r="D34" s="189"/>
      <c r="E34" s="386" t="s">
        <v>110</v>
      </c>
      <c r="F34" s="387">
        <v>232</v>
      </c>
      <c r="G34" s="391" t="s">
        <v>932</v>
      </c>
      <c r="H34" s="391" t="s">
        <v>932</v>
      </c>
      <c r="I34" s="391" t="s">
        <v>932</v>
      </c>
      <c r="J34" s="391" t="s">
        <v>932</v>
      </c>
    </row>
    <row r="35" spans="2:10" s="14" customFormat="1" ht="16.149999999999999" customHeight="1" x14ac:dyDescent="0.3">
      <c r="B35" s="381" t="s">
        <v>943</v>
      </c>
      <c r="C35" s="189"/>
      <c r="D35" s="189"/>
      <c r="E35" s="382" t="s">
        <v>110</v>
      </c>
      <c r="F35" s="383">
        <v>6</v>
      </c>
      <c r="G35" s="391" t="s">
        <v>932</v>
      </c>
      <c r="H35" s="391" t="s">
        <v>932</v>
      </c>
      <c r="I35" s="391" t="s">
        <v>932</v>
      </c>
      <c r="J35" s="391" t="s">
        <v>932</v>
      </c>
    </row>
    <row r="36" spans="2:10" s="14" customFormat="1" ht="16.149999999999999" customHeight="1" x14ac:dyDescent="0.3">
      <c r="B36" s="385" t="s">
        <v>1066</v>
      </c>
      <c r="C36" s="189"/>
      <c r="D36" s="189"/>
      <c r="E36" s="386" t="s">
        <v>110</v>
      </c>
      <c r="F36" s="387">
        <v>6</v>
      </c>
      <c r="G36" s="391" t="s">
        <v>932</v>
      </c>
      <c r="H36" s="391" t="s">
        <v>932</v>
      </c>
      <c r="I36" s="391" t="s">
        <v>932</v>
      </c>
      <c r="J36" s="391" t="s">
        <v>932</v>
      </c>
    </row>
    <row r="37" spans="2:10" s="14" customFormat="1" ht="16.149999999999999" customHeight="1" x14ac:dyDescent="0.3">
      <c r="B37" s="381" t="s">
        <v>944</v>
      </c>
      <c r="C37" s="335"/>
      <c r="D37" s="335" t="s">
        <v>782</v>
      </c>
      <c r="E37" s="382" t="s">
        <v>110</v>
      </c>
      <c r="F37" s="383">
        <v>310</v>
      </c>
      <c r="G37" s="384">
        <v>250</v>
      </c>
      <c r="H37" s="384">
        <f>SUM(H38:H41)</f>
        <v>162</v>
      </c>
      <c r="I37" s="384">
        <v>149.30000000000001</v>
      </c>
      <c r="J37" s="384">
        <v>149.30000000000001</v>
      </c>
    </row>
    <row r="38" spans="2:10" s="14" customFormat="1" ht="16.149999999999999" customHeight="1" x14ac:dyDescent="0.3">
      <c r="B38" s="385" t="s">
        <v>945</v>
      </c>
      <c r="C38" s="189"/>
      <c r="D38" s="189" t="s">
        <v>946</v>
      </c>
      <c r="E38" s="386" t="s">
        <v>110</v>
      </c>
      <c r="F38" s="387">
        <v>20</v>
      </c>
      <c r="G38" s="388">
        <v>20</v>
      </c>
      <c r="H38" s="388">
        <v>20</v>
      </c>
      <c r="I38" s="388">
        <v>20</v>
      </c>
      <c r="J38" s="388">
        <v>20</v>
      </c>
    </row>
    <row r="39" spans="2:10" s="14" customFormat="1" ht="16.149999999999999" customHeight="1" x14ac:dyDescent="0.3">
      <c r="B39" s="385" t="s">
        <v>947</v>
      </c>
      <c r="C39" s="189"/>
      <c r="D39" s="189" t="s">
        <v>946</v>
      </c>
      <c r="E39" s="386" t="s">
        <v>110</v>
      </c>
      <c r="F39" s="387">
        <v>19</v>
      </c>
      <c r="G39" s="388">
        <v>19</v>
      </c>
      <c r="H39" s="388">
        <v>19</v>
      </c>
      <c r="I39" s="388">
        <v>19.3</v>
      </c>
      <c r="J39" s="388">
        <v>19.3</v>
      </c>
    </row>
    <row r="40" spans="2:10" s="14" customFormat="1" ht="16.149999999999999" customHeight="1" x14ac:dyDescent="0.3">
      <c r="B40" s="385" t="s">
        <v>948</v>
      </c>
      <c r="C40" s="189"/>
      <c r="D40" s="189" t="s">
        <v>946</v>
      </c>
      <c r="E40" s="386" t="s">
        <v>110</v>
      </c>
      <c r="F40" s="387">
        <v>110</v>
      </c>
      <c r="G40" s="388">
        <v>110</v>
      </c>
      <c r="H40" s="388">
        <v>110</v>
      </c>
      <c r="I40" s="388">
        <v>110</v>
      </c>
      <c r="J40" s="388">
        <v>110</v>
      </c>
    </row>
    <row r="41" spans="2:10" s="14" customFormat="1" ht="16.149999999999999" customHeight="1" x14ac:dyDescent="0.3">
      <c r="B41" s="385" t="s">
        <v>949</v>
      </c>
      <c r="C41" s="189"/>
      <c r="D41" s="189"/>
      <c r="E41" s="386" t="s">
        <v>110</v>
      </c>
      <c r="F41" s="387">
        <v>13</v>
      </c>
      <c r="G41" s="388">
        <v>13</v>
      </c>
      <c r="H41" s="388">
        <v>13</v>
      </c>
      <c r="I41" s="388" t="s">
        <v>932</v>
      </c>
      <c r="J41" s="388" t="s">
        <v>932</v>
      </c>
    </row>
    <row r="42" spans="2:10" s="14" customFormat="1" ht="16.149999999999999" customHeight="1" x14ac:dyDescent="0.3">
      <c r="B42" s="385" t="s">
        <v>950</v>
      </c>
      <c r="C42" s="189"/>
      <c r="D42" s="189"/>
      <c r="E42" s="386" t="s">
        <v>110</v>
      </c>
      <c r="F42" s="387">
        <v>88</v>
      </c>
      <c r="G42" s="388">
        <v>88</v>
      </c>
      <c r="H42" s="388" t="s">
        <v>932</v>
      </c>
      <c r="I42" s="388" t="s">
        <v>932</v>
      </c>
      <c r="J42" s="388" t="s">
        <v>932</v>
      </c>
    </row>
    <row r="43" spans="2:10" s="14" customFormat="1" ht="16.149999999999999" customHeight="1" x14ac:dyDescent="0.3">
      <c r="B43" s="385" t="s">
        <v>1067</v>
      </c>
      <c r="C43" s="189"/>
      <c r="D43" s="189"/>
      <c r="E43" s="386" t="s">
        <v>110</v>
      </c>
      <c r="F43" s="387">
        <v>60</v>
      </c>
      <c r="G43" s="391" t="s">
        <v>932</v>
      </c>
      <c r="H43" s="391" t="s">
        <v>932</v>
      </c>
      <c r="I43" s="391" t="s">
        <v>932</v>
      </c>
      <c r="J43" s="391" t="s">
        <v>932</v>
      </c>
    </row>
    <row r="44" spans="2:10" s="14" customFormat="1" ht="16.149999999999999" customHeight="1" x14ac:dyDescent="0.3">
      <c r="B44" s="381" t="s">
        <v>951</v>
      </c>
      <c r="C44" s="335"/>
      <c r="D44" s="335"/>
      <c r="E44" s="382" t="s">
        <v>110</v>
      </c>
      <c r="F44" s="383">
        <v>342</v>
      </c>
      <c r="G44" s="384">
        <v>342</v>
      </c>
      <c r="H44" s="384">
        <f>SUM(H45:H47)</f>
        <v>342</v>
      </c>
      <c r="I44" s="384">
        <v>342</v>
      </c>
      <c r="J44" s="384">
        <v>342</v>
      </c>
    </row>
    <row r="45" spans="2:10" s="14" customFormat="1" ht="16.149999999999999" customHeight="1" x14ac:dyDescent="0.3">
      <c r="B45" s="385" t="s">
        <v>952</v>
      </c>
      <c r="C45" s="189"/>
      <c r="D45" s="189"/>
      <c r="E45" s="386" t="s">
        <v>110</v>
      </c>
      <c r="F45" s="387">
        <v>132</v>
      </c>
      <c r="G45" s="388">
        <v>132</v>
      </c>
      <c r="H45" s="388">
        <v>132</v>
      </c>
      <c r="I45" s="388">
        <v>132</v>
      </c>
      <c r="J45" s="388">
        <v>132</v>
      </c>
    </row>
    <row r="46" spans="2:10" s="14" customFormat="1" ht="16.149999999999999" customHeight="1" x14ac:dyDescent="0.3">
      <c r="B46" s="385" t="s">
        <v>953</v>
      </c>
      <c r="C46" s="189"/>
      <c r="D46" s="189"/>
      <c r="E46" s="386" t="s">
        <v>110</v>
      </c>
      <c r="F46" s="387">
        <v>80</v>
      </c>
      <c r="G46" s="388">
        <v>80</v>
      </c>
      <c r="H46" s="388">
        <v>80</v>
      </c>
      <c r="I46" s="388">
        <v>80</v>
      </c>
      <c r="J46" s="388">
        <v>80</v>
      </c>
    </row>
    <row r="47" spans="2:10" s="14" customFormat="1" ht="16.149999999999999" customHeight="1" x14ac:dyDescent="0.3">
      <c r="B47" s="385" t="s">
        <v>954</v>
      </c>
      <c r="C47" s="189"/>
      <c r="D47" s="189"/>
      <c r="E47" s="386" t="s">
        <v>110</v>
      </c>
      <c r="F47" s="387">
        <v>130</v>
      </c>
      <c r="G47" s="388">
        <v>130</v>
      </c>
      <c r="H47" s="388">
        <v>130</v>
      </c>
      <c r="I47" s="388">
        <v>130</v>
      </c>
      <c r="J47" s="388">
        <v>130</v>
      </c>
    </row>
    <row r="48" spans="2:10" s="14" customFormat="1" ht="16.149999999999999" customHeight="1" thickBot="1" x14ac:dyDescent="0.35">
      <c r="B48" s="392" t="s">
        <v>955</v>
      </c>
      <c r="C48" s="392"/>
      <c r="D48" s="392"/>
      <c r="E48" s="392" t="s">
        <v>110</v>
      </c>
      <c r="F48" s="393">
        <v>1542</v>
      </c>
      <c r="G48" s="394">
        <f>G26+G37+G44</f>
        <v>1034</v>
      </c>
      <c r="H48" s="394">
        <f t="shared" ref="H48:J48" si="0">H26+H37+H44</f>
        <v>946</v>
      </c>
      <c r="I48" s="394">
        <f t="shared" si="0"/>
        <v>931.3</v>
      </c>
      <c r="J48" s="394">
        <f t="shared" si="0"/>
        <v>909.3</v>
      </c>
    </row>
    <row r="49" spans="2:10" s="14" customFormat="1" ht="16.149999999999999" customHeight="1" thickBot="1" x14ac:dyDescent="0.35">
      <c r="B49" s="395"/>
      <c r="C49" s="395"/>
      <c r="D49" s="395"/>
      <c r="E49" s="395"/>
      <c r="F49" s="396"/>
      <c r="G49" s="397"/>
      <c r="H49" s="397"/>
      <c r="I49" s="397"/>
      <c r="J49" s="397"/>
    </row>
    <row r="50" spans="2:10" s="70" customFormat="1" ht="25.15" customHeight="1" thickBot="1" x14ac:dyDescent="0.35">
      <c r="B50" s="226" t="s">
        <v>956</v>
      </c>
      <c r="C50" s="226"/>
      <c r="D50" s="226"/>
      <c r="E50" s="226"/>
      <c r="F50" s="398"/>
      <c r="G50" s="399"/>
      <c r="H50" s="399"/>
      <c r="I50" s="399"/>
      <c r="J50" s="399"/>
    </row>
    <row r="51" spans="2:10" s="14" customFormat="1" ht="16.149999999999999" customHeight="1" x14ac:dyDescent="0.3">
      <c r="B51" s="400" t="s">
        <v>957</v>
      </c>
      <c r="C51" s="401"/>
      <c r="D51" s="401"/>
      <c r="E51" s="401" t="s">
        <v>19</v>
      </c>
      <c r="F51" s="402">
        <v>57</v>
      </c>
      <c r="G51" s="403">
        <v>43</v>
      </c>
      <c r="H51" s="403">
        <f>H26/H48*100</f>
        <v>46.723044397463006</v>
      </c>
      <c r="I51" s="403">
        <v>47.245785461183296</v>
      </c>
      <c r="J51" s="403">
        <v>46</v>
      </c>
    </row>
    <row r="52" spans="2:10" s="114" customFormat="1" ht="16.149999999999999" customHeight="1" x14ac:dyDescent="0.3">
      <c r="B52" s="404" t="s">
        <v>1230</v>
      </c>
      <c r="C52" s="405"/>
      <c r="D52" s="405"/>
      <c r="E52" s="405" t="s">
        <v>19</v>
      </c>
      <c r="F52" s="406">
        <v>1</v>
      </c>
      <c r="G52" s="407">
        <v>0</v>
      </c>
      <c r="H52" s="408">
        <v>0</v>
      </c>
      <c r="I52" s="408">
        <v>0</v>
      </c>
      <c r="J52" s="408">
        <v>0</v>
      </c>
    </row>
    <row r="53" spans="2:10" s="14" customFormat="1" ht="16.149999999999999" customHeight="1" x14ac:dyDescent="0.3">
      <c r="B53" s="400" t="s">
        <v>958</v>
      </c>
      <c r="C53" s="401"/>
      <c r="D53" s="401" t="s">
        <v>782</v>
      </c>
      <c r="E53" s="401" t="s">
        <v>19</v>
      </c>
      <c r="F53" s="402">
        <v>20</v>
      </c>
      <c r="G53" s="403">
        <v>24</v>
      </c>
      <c r="H53" s="403">
        <f>H37/H48*100</f>
        <v>17.124735729386892</v>
      </c>
      <c r="I53" s="403">
        <v>16.031354021260604</v>
      </c>
      <c r="J53" s="403">
        <v>16</v>
      </c>
    </row>
    <row r="54" spans="2:10" s="14" customFormat="1" ht="16.149999999999999" customHeight="1" x14ac:dyDescent="0.3">
      <c r="B54" s="400" t="s">
        <v>959</v>
      </c>
      <c r="C54" s="401"/>
      <c r="D54" s="401"/>
      <c r="E54" s="401" t="s">
        <v>19</v>
      </c>
      <c r="F54" s="402">
        <v>22</v>
      </c>
      <c r="G54" s="403">
        <v>33</v>
      </c>
      <c r="H54" s="403">
        <f>H44/H48*100</f>
        <v>36.152219873150102</v>
      </c>
      <c r="I54" s="403">
        <v>36.722860517556107</v>
      </c>
      <c r="J54" s="403">
        <v>38</v>
      </c>
    </row>
    <row r="55" spans="2:10" s="14" customFormat="1" ht="16.149999999999999" customHeight="1" thickBot="1" x14ac:dyDescent="0.35">
      <c r="B55" s="409" t="s">
        <v>960</v>
      </c>
      <c r="C55" s="410"/>
      <c r="D55" s="410"/>
      <c r="E55" s="410" t="s">
        <v>19</v>
      </c>
      <c r="F55" s="411">
        <f>F53+F54</f>
        <v>42</v>
      </c>
      <c r="G55" s="412">
        <v>57</v>
      </c>
      <c r="H55" s="412">
        <f>(H37+H44)/H48*100</f>
        <v>53.276955602537001</v>
      </c>
      <c r="I55" s="412">
        <v>52.754214538816711</v>
      </c>
      <c r="J55" s="412">
        <v>54</v>
      </c>
    </row>
    <row r="56" spans="2:10" s="14" customFormat="1" ht="16.149999999999999" customHeight="1" thickBot="1" x14ac:dyDescent="0.35">
      <c r="B56" s="400"/>
      <c r="C56" s="401"/>
      <c r="D56" s="401"/>
      <c r="E56" s="401"/>
      <c r="F56" s="406"/>
      <c r="G56" s="403"/>
      <c r="H56" s="403"/>
      <c r="I56" s="403"/>
      <c r="J56" s="403"/>
    </row>
    <row r="57" spans="2:10" s="70" customFormat="1" ht="25.15" customHeight="1" thickBot="1" x14ac:dyDescent="0.35">
      <c r="B57" s="259" t="s">
        <v>1068</v>
      </c>
      <c r="C57" s="259"/>
      <c r="D57" s="259"/>
      <c r="E57" s="259"/>
      <c r="F57" s="259"/>
      <c r="G57" s="259"/>
      <c r="H57" s="259"/>
      <c r="I57" s="259"/>
      <c r="J57" s="259"/>
    </row>
    <row r="58" spans="2:10" s="14" customFormat="1" ht="16.149999999999999" customHeight="1" x14ac:dyDescent="0.3">
      <c r="B58" s="400" t="s">
        <v>961</v>
      </c>
      <c r="C58" s="401"/>
      <c r="D58" s="401"/>
      <c r="E58" s="401" t="s">
        <v>962</v>
      </c>
      <c r="F58" s="403" t="s">
        <v>963</v>
      </c>
      <c r="G58" s="403" t="s">
        <v>963</v>
      </c>
      <c r="H58" s="403" t="s">
        <v>963</v>
      </c>
      <c r="I58" s="403"/>
      <c r="J58" s="403"/>
    </row>
    <row r="59" spans="2:10" s="14" customFormat="1" ht="16.149999999999999" customHeight="1" x14ac:dyDescent="0.3">
      <c r="B59" s="400" t="s">
        <v>964</v>
      </c>
      <c r="C59" s="401"/>
      <c r="D59" s="401"/>
      <c r="E59" s="401" t="s">
        <v>962</v>
      </c>
      <c r="F59" s="403" t="s">
        <v>965</v>
      </c>
      <c r="G59" s="407" t="s">
        <v>932</v>
      </c>
      <c r="H59" s="403" t="s">
        <v>932</v>
      </c>
      <c r="I59" s="403"/>
      <c r="J59" s="403"/>
    </row>
    <row r="60" spans="2:10" s="14" customFormat="1" ht="16.149999999999999" customHeight="1" thickBot="1" x14ac:dyDescent="0.35">
      <c r="B60" s="413"/>
      <c r="C60" s="414"/>
      <c r="D60" s="414"/>
      <c r="E60" s="414"/>
      <c r="F60" s="415"/>
      <c r="G60" s="415"/>
      <c r="H60" s="415"/>
      <c r="I60" s="416"/>
      <c r="J60" s="416"/>
    </row>
    <row r="61" spans="2:10" s="70" customFormat="1" ht="25.15" customHeight="1" thickBot="1" x14ac:dyDescent="0.35">
      <c r="B61" s="364" t="s">
        <v>966</v>
      </c>
      <c r="C61" s="364"/>
      <c r="D61" s="364"/>
      <c r="E61" s="364"/>
      <c r="F61" s="417"/>
      <c r="G61" s="418"/>
      <c r="H61" s="418"/>
      <c r="I61" s="418"/>
      <c r="J61" s="418"/>
    </row>
    <row r="62" spans="2:10" s="14" customFormat="1" ht="16.149999999999999" customHeight="1" x14ac:dyDescent="0.3">
      <c r="B62" s="419" t="s">
        <v>1069</v>
      </c>
      <c r="C62" s="420"/>
      <c r="D62" s="420" t="s">
        <v>774</v>
      </c>
      <c r="E62" s="420" t="s">
        <v>615</v>
      </c>
      <c r="F62" s="402">
        <v>3422391</v>
      </c>
      <c r="G62" s="421">
        <v>3603061</v>
      </c>
      <c r="H62" s="421">
        <v>1365883</v>
      </c>
      <c r="I62" s="421">
        <v>863367</v>
      </c>
      <c r="J62" s="421">
        <v>913591.04</v>
      </c>
    </row>
    <row r="63" spans="2:10" s="14" customFormat="1" ht="16.149999999999999" customHeight="1" x14ac:dyDescent="0.3">
      <c r="B63" s="419" t="s">
        <v>967</v>
      </c>
      <c r="C63" s="420"/>
      <c r="D63" s="420" t="s">
        <v>968</v>
      </c>
      <c r="E63" s="420" t="s">
        <v>118</v>
      </c>
      <c r="F63" s="422">
        <f>SUM(F64:F65)</f>
        <v>1275050824</v>
      </c>
      <c r="G63" s="423">
        <f>SUBTOTAL(9,G64:G65)</f>
        <v>1199286014.4102335</v>
      </c>
      <c r="H63" s="423">
        <f t="shared" ref="H63:J63" si="1">SUBTOTAL(9,H64:H65)</f>
        <v>1225597874</v>
      </c>
      <c r="I63" s="423">
        <f t="shared" si="1"/>
        <v>1268629682</v>
      </c>
      <c r="J63" s="424">
        <f t="shared" si="1"/>
        <v>1326531681.6308191</v>
      </c>
    </row>
    <row r="64" spans="2:10" s="14" customFormat="1" ht="16.149999999999999" customHeight="1" x14ac:dyDescent="0.3">
      <c r="B64" s="400" t="s">
        <v>969</v>
      </c>
      <c r="C64" s="401"/>
      <c r="D64" s="401" t="s">
        <v>968</v>
      </c>
      <c r="E64" s="401" t="s">
        <v>118</v>
      </c>
      <c r="F64" s="406">
        <v>1174301000</v>
      </c>
      <c r="G64" s="403">
        <v>1087114103</v>
      </c>
      <c r="H64" s="403">
        <v>1115136219</v>
      </c>
      <c r="I64" s="403">
        <v>1156494146</v>
      </c>
      <c r="J64" s="421">
        <v>1211956581.2699993</v>
      </c>
    </row>
    <row r="65" spans="2:11" s="14" customFormat="1" ht="16.149999999999999" customHeight="1" thickBot="1" x14ac:dyDescent="0.35">
      <c r="B65" s="425" t="s">
        <v>970</v>
      </c>
      <c r="C65" s="426"/>
      <c r="D65" s="426" t="s">
        <v>968</v>
      </c>
      <c r="E65" s="426" t="s">
        <v>118</v>
      </c>
      <c r="F65" s="427">
        <v>100749824</v>
      </c>
      <c r="G65" s="427">
        <v>112171911.41023345</v>
      </c>
      <c r="H65" s="427">
        <v>110461655</v>
      </c>
      <c r="I65" s="427">
        <v>112135536</v>
      </c>
      <c r="J65" s="428">
        <v>114575100.36081986</v>
      </c>
    </row>
    <row r="66" spans="2:11" s="171" customFormat="1" ht="9.75" customHeight="1" thickBot="1" x14ac:dyDescent="0.35">
      <c r="B66" s="429"/>
      <c r="C66" s="429"/>
      <c r="D66" s="429"/>
      <c r="E66" s="430"/>
      <c r="F66" s="431"/>
      <c r="G66" s="431"/>
      <c r="H66" s="431"/>
      <c r="I66" s="432"/>
      <c r="J66" s="432"/>
    </row>
    <row r="67" spans="2:11" s="14" customFormat="1" ht="16.149999999999999" customHeight="1" x14ac:dyDescent="0.3">
      <c r="B67" s="30"/>
      <c r="C67" s="32"/>
      <c r="D67" s="32"/>
      <c r="E67" s="32"/>
      <c r="F67" s="32"/>
      <c r="G67" s="33"/>
      <c r="H67" s="33"/>
      <c r="I67" s="20"/>
      <c r="J67" s="20"/>
      <c r="K67" s="20"/>
    </row>
    <row r="68" spans="2:11" s="73" customFormat="1" ht="14.15" customHeight="1" x14ac:dyDescent="0.3">
      <c r="B68" s="828" t="s">
        <v>1070</v>
      </c>
      <c r="C68" s="829"/>
      <c r="D68" s="829"/>
      <c r="E68" s="829"/>
      <c r="F68" s="829"/>
      <c r="G68" s="829"/>
      <c r="H68" s="829"/>
      <c r="I68" s="829"/>
      <c r="J68" s="829"/>
      <c r="K68" s="829"/>
    </row>
    <row r="69" spans="2:11" s="73" customFormat="1" ht="14.15" customHeight="1" x14ac:dyDescent="0.3">
      <c r="B69" s="828" t="s">
        <v>1071</v>
      </c>
      <c r="C69" s="829"/>
      <c r="D69" s="829"/>
      <c r="E69" s="829"/>
      <c r="F69" s="829"/>
      <c r="G69" s="829"/>
      <c r="H69" s="829"/>
      <c r="I69" s="829"/>
      <c r="J69" s="829"/>
      <c r="K69" s="829"/>
    </row>
    <row r="70" spans="2:11" s="73" customFormat="1" ht="14.15" customHeight="1" x14ac:dyDescent="0.3">
      <c r="B70" s="828" t="s">
        <v>1072</v>
      </c>
      <c r="C70" s="829"/>
      <c r="D70" s="829"/>
      <c r="E70" s="829"/>
      <c r="F70" s="829"/>
      <c r="G70" s="829"/>
      <c r="H70" s="829"/>
      <c r="I70" s="829"/>
      <c r="J70" s="829"/>
      <c r="K70" s="829"/>
    </row>
    <row r="71" spans="2:11" s="73" customFormat="1" ht="14.15" customHeight="1" x14ac:dyDescent="0.3">
      <c r="B71" s="434" t="s">
        <v>1073</v>
      </c>
      <c r="C71" s="435"/>
      <c r="D71" s="435"/>
      <c r="E71" s="435"/>
      <c r="F71" s="435"/>
      <c r="G71" s="435"/>
      <c r="H71" s="435"/>
      <c r="I71" s="435"/>
      <c r="J71" s="435"/>
      <c r="K71" s="435"/>
    </row>
    <row r="72" spans="2:11" s="73" customFormat="1" ht="14.15" customHeight="1" x14ac:dyDescent="0.3">
      <c r="B72" s="433" t="s">
        <v>1074</v>
      </c>
      <c r="C72" s="435"/>
      <c r="D72" s="435"/>
      <c r="E72" s="435"/>
      <c r="F72" s="435"/>
      <c r="G72" s="435"/>
      <c r="H72" s="435"/>
      <c r="I72" s="435"/>
      <c r="J72" s="435"/>
      <c r="K72" s="435"/>
    </row>
    <row r="73" spans="2:11" s="73" customFormat="1" ht="14.15" customHeight="1" x14ac:dyDescent="0.3">
      <c r="B73" s="433" t="s">
        <v>1075</v>
      </c>
      <c r="C73" s="435"/>
      <c r="D73" s="435"/>
      <c r="E73" s="435"/>
      <c r="F73" s="435"/>
      <c r="G73" s="435"/>
      <c r="H73" s="435"/>
      <c r="I73" s="435"/>
      <c r="J73" s="435"/>
      <c r="K73" s="435"/>
    </row>
    <row r="74" spans="2:11" s="14" customFormat="1" ht="16.149999999999999" customHeight="1" x14ac:dyDescent="0.3">
      <c r="B74" s="433" t="s">
        <v>1076</v>
      </c>
      <c r="C74" s="436"/>
      <c r="D74" s="436"/>
      <c r="E74" s="436"/>
      <c r="F74" s="436"/>
      <c r="G74" s="436"/>
      <c r="H74" s="436"/>
      <c r="I74" s="436"/>
      <c r="J74" s="436"/>
      <c r="K74" s="436"/>
    </row>
    <row r="75" spans="2:11" s="14" customFormat="1" ht="16.149999999999999" customHeight="1" x14ac:dyDescent="0.3">
      <c r="B75" s="433" t="s">
        <v>1077</v>
      </c>
      <c r="C75" s="436"/>
      <c r="D75" s="436"/>
      <c r="E75" s="436"/>
      <c r="F75" s="436"/>
      <c r="G75" s="436"/>
      <c r="H75" s="436"/>
      <c r="I75" s="436"/>
      <c r="J75" s="436"/>
      <c r="K75" s="436"/>
    </row>
    <row r="76" spans="2:11" s="289" customFormat="1" ht="28.15" customHeight="1" x14ac:dyDescent="0.3">
      <c r="B76" s="167" t="s">
        <v>971</v>
      </c>
      <c r="H76" s="291"/>
    </row>
    <row r="77" spans="2:11" s="171" customFormat="1" ht="21" customHeight="1" x14ac:dyDescent="0.3">
      <c r="B77" s="292" t="s">
        <v>841</v>
      </c>
      <c r="C77" s="437" t="s">
        <v>578</v>
      </c>
      <c r="D77" s="437" t="s">
        <v>650</v>
      </c>
      <c r="E77" s="437" t="s">
        <v>14</v>
      </c>
      <c r="F77" s="351" t="s">
        <v>822</v>
      </c>
      <c r="G77" s="438" t="s">
        <v>828</v>
      </c>
      <c r="H77" s="438" t="s">
        <v>829</v>
      </c>
      <c r="I77" s="438" t="s">
        <v>835</v>
      </c>
    </row>
    <row r="78" spans="2:11" s="171" customFormat="1" ht="10.15" customHeight="1" x14ac:dyDescent="0.3">
      <c r="B78" s="213"/>
      <c r="C78" s="179"/>
      <c r="D78" s="179"/>
      <c r="E78" s="179"/>
      <c r="F78" s="179"/>
      <c r="G78" s="180"/>
      <c r="H78" s="180"/>
      <c r="I78" s="180"/>
    </row>
    <row r="79" spans="2:11" s="14" customFormat="1" ht="16.149999999999999" customHeight="1" x14ac:dyDescent="0.3">
      <c r="B79" s="234" t="s">
        <v>1078</v>
      </c>
      <c r="C79" s="189"/>
      <c r="D79" s="189" t="s">
        <v>972</v>
      </c>
      <c r="E79" s="439" t="s">
        <v>19</v>
      </c>
      <c r="F79" s="440">
        <v>99</v>
      </c>
      <c r="G79" s="440">
        <v>100</v>
      </c>
      <c r="H79" s="440">
        <v>100</v>
      </c>
      <c r="I79" s="441">
        <v>100</v>
      </c>
    </row>
    <row r="80" spans="2:11" s="14" customFormat="1" ht="9.75" customHeight="1" thickBot="1" x14ac:dyDescent="0.35">
      <c r="B80" s="92"/>
      <c r="C80" s="82"/>
      <c r="D80" s="82"/>
      <c r="E80" s="442"/>
      <c r="F80" s="442"/>
      <c r="G80" s="443"/>
      <c r="H80" s="443"/>
      <c r="I80" s="444"/>
    </row>
    <row r="81" spans="2:18" ht="12.5" x14ac:dyDescent="0.25">
      <c r="B81" s="433" t="s">
        <v>1079</v>
      </c>
      <c r="C81" s="7"/>
      <c r="D81" s="7"/>
      <c r="E81" s="7"/>
      <c r="F81" s="7"/>
      <c r="G81" s="7"/>
      <c r="H81" s="7"/>
      <c r="I81" s="7"/>
      <c r="J81" s="1"/>
      <c r="K81" s="1"/>
      <c r="L81" s="6"/>
    </row>
    <row r="82" spans="2:18" ht="16.149999999999999" customHeight="1" x14ac:dyDescent="0.25">
      <c r="C82" s="7"/>
      <c r="D82" s="7"/>
      <c r="E82" s="7"/>
      <c r="F82" s="7"/>
      <c r="G82" s="7"/>
      <c r="H82" s="7"/>
      <c r="I82" s="7"/>
      <c r="J82" s="1"/>
      <c r="K82" s="1"/>
      <c r="L82" s="6"/>
    </row>
    <row r="83" spans="2:18" s="14" customFormat="1" ht="16.149999999999999" customHeight="1" x14ac:dyDescent="0.3">
      <c r="B83" s="167" t="s">
        <v>908</v>
      </c>
      <c r="C83" s="37"/>
      <c r="D83" s="37"/>
      <c r="E83" s="37"/>
      <c r="F83" s="37"/>
      <c r="G83" s="37"/>
      <c r="H83" s="168"/>
      <c r="I83" s="168"/>
      <c r="J83" s="168"/>
      <c r="K83" s="38"/>
      <c r="L83" s="36"/>
      <c r="M83" s="36"/>
      <c r="N83" s="36"/>
      <c r="O83" s="36"/>
      <c r="P83" s="38"/>
      <c r="Q83" s="57"/>
    </row>
    <row r="84" spans="2:18" s="14" customFormat="1" ht="16.149999999999999" customHeight="1" x14ac:dyDescent="0.3">
      <c r="B84" s="305" t="s">
        <v>841</v>
      </c>
      <c r="C84" s="305" t="s">
        <v>578</v>
      </c>
      <c r="D84" s="305" t="s">
        <v>650</v>
      </c>
      <c r="E84" s="305" t="s">
        <v>14</v>
      </c>
      <c r="F84" s="445" t="s">
        <v>1080</v>
      </c>
      <c r="G84" s="176" t="s">
        <v>828</v>
      </c>
      <c r="H84" s="176" t="s">
        <v>829</v>
      </c>
      <c r="I84" s="176" t="s">
        <v>835</v>
      </c>
      <c r="J84" s="176" t="s">
        <v>859</v>
      </c>
      <c r="L84" s="38"/>
      <c r="M84" s="36"/>
      <c r="N84" s="36"/>
      <c r="O84" s="36"/>
      <c r="P84" s="36"/>
      <c r="Q84" s="38"/>
      <c r="R84" s="57"/>
    </row>
    <row r="85" spans="2:18" s="14" customFormat="1" ht="16.149999999999999" customHeight="1" thickBot="1" x14ac:dyDescent="0.35">
      <c r="B85" s="353"/>
      <c r="C85" s="306"/>
      <c r="D85" s="306"/>
      <c r="E85" s="306"/>
      <c r="F85" s="354"/>
      <c r="G85" s="308"/>
      <c r="H85" s="308"/>
      <c r="I85" s="308"/>
      <c r="J85" s="308"/>
      <c r="L85" s="38"/>
      <c r="M85" s="36"/>
      <c r="N85" s="36"/>
      <c r="O85" s="36"/>
      <c r="P85" s="36"/>
      <c r="Q85" s="38"/>
      <c r="R85" s="57"/>
    </row>
    <row r="86" spans="2:18" s="14" customFormat="1" ht="16.149999999999999" customHeight="1" thickBot="1" x14ac:dyDescent="0.35">
      <c r="B86" s="215" t="s">
        <v>68</v>
      </c>
      <c r="C86" s="297"/>
      <c r="D86" s="216"/>
      <c r="E86" s="297"/>
      <c r="F86" s="446"/>
      <c r="G86" s="447"/>
      <c r="H86" s="447"/>
      <c r="I86" s="447"/>
      <c r="J86" s="447"/>
      <c r="L86" s="38"/>
      <c r="M86" s="36"/>
      <c r="N86" s="36"/>
      <c r="O86" s="36"/>
      <c r="P86" s="36"/>
      <c r="Q86" s="38"/>
      <c r="R86" s="57"/>
    </row>
    <row r="87" spans="2:18" s="14" customFormat="1" ht="16.149999999999999" customHeight="1" x14ac:dyDescent="0.3">
      <c r="B87" s="188" t="s">
        <v>909</v>
      </c>
      <c r="C87" s="189"/>
      <c r="D87" s="234"/>
      <c r="E87" s="189" t="s">
        <v>27</v>
      </c>
      <c r="F87" s="448">
        <v>14</v>
      </c>
      <c r="G87" s="449">
        <v>3</v>
      </c>
      <c r="H87" s="449">
        <v>1</v>
      </c>
      <c r="I87" s="449">
        <v>1</v>
      </c>
      <c r="J87" s="449">
        <v>1</v>
      </c>
      <c r="L87" s="38"/>
      <c r="M87" s="36"/>
      <c r="N87" s="36"/>
      <c r="O87" s="36"/>
      <c r="P87" s="36"/>
      <c r="Q87" s="38"/>
      <c r="R87" s="57"/>
    </row>
    <row r="88" spans="2:18" s="14" customFormat="1" ht="16.149999999999999" customHeight="1" x14ac:dyDescent="0.3">
      <c r="B88" s="188" t="s">
        <v>910</v>
      </c>
      <c r="C88" s="189"/>
      <c r="D88" s="234"/>
      <c r="E88" s="189" t="s">
        <v>27</v>
      </c>
      <c r="F88" s="448">
        <v>43</v>
      </c>
      <c r="G88" s="449">
        <v>4</v>
      </c>
      <c r="H88" s="449">
        <v>1</v>
      </c>
      <c r="I88" s="449">
        <v>2</v>
      </c>
      <c r="J88" s="449">
        <v>2</v>
      </c>
      <c r="L88" s="38"/>
      <c r="M88" s="36"/>
      <c r="N88" s="36"/>
      <c r="O88" s="36"/>
      <c r="P88" s="36"/>
      <c r="Q88" s="38"/>
      <c r="R88" s="57"/>
    </row>
    <row r="89" spans="2:18" s="14" customFormat="1" ht="16.149999999999999" customHeight="1" thickBot="1" x14ac:dyDescent="0.35">
      <c r="B89" s="450" t="s">
        <v>911</v>
      </c>
      <c r="C89" s="238"/>
      <c r="D89" s="241"/>
      <c r="E89" s="238" t="s">
        <v>27</v>
      </c>
      <c r="F89" s="451">
        <f>F87+F88</f>
        <v>57</v>
      </c>
      <c r="G89" s="452">
        <v>7</v>
      </c>
      <c r="H89" s="452">
        <v>2</v>
      </c>
      <c r="I89" s="452">
        <v>3</v>
      </c>
      <c r="J89" s="452">
        <v>3</v>
      </c>
      <c r="L89" s="38"/>
      <c r="M89" s="36"/>
      <c r="N89" s="36"/>
      <c r="O89" s="36"/>
      <c r="P89" s="36"/>
      <c r="Q89" s="38"/>
      <c r="R89" s="57"/>
    </row>
    <row r="90" spans="2:18" s="14" customFormat="1" ht="16.149999999999999" customHeight="1" x14ac:dyDescent="0.3">
      <c r="B90" s="4"/>
      <c r="C90" s="34"/>
      <c r="D90" s="34"/>
      <c r="E90" s="34"/>
      <c r="G90" s="38"/>
      <c r="H90" s="38"/>
      <c r="I90" s="38"/>
      <c r="J90" s="38"/>
      <c r="K90" s="38"/>
      <c r="L90" s="36"/>
      <c r="M90" s="36"/>
      <c r="N90" s="36"/>
      <c r="O90" s="36"/>
      <c r="P90" s="38"/>
      <c r="Q90" s="57"/>
    </row>
    <row r="91" spans="2:18" s="14" customFormat="1" ht="16.149999999999999" customHeight="1" x14ac:dyDescent="0.3">
      <c r="B91" s="827" t="s">
        <v>1081</v>
      </c>
      <c r="C91" s="827"/>
      <c r="D91" s="827"/>
      <c r="E91" s="827"/>
      <c r="F91" s="827"/>
      <c r="G91" s="827"/>
      <c r="H91" s="827"/>
      <c r="I91" s="827"/>
      <c r="J91" s="827"/>
      <c r="K91" s="827"/>
      <c r="L91" s="827"/>
      <c r="M91" s="36"/>
      <c r="N91" s="36"/>
      <c r="O91" s="36"/>
      <c r="P91" s="38"/>
      <c r="Q91" s="57"/>
    </row>
    <row r="92" spans="2:18" s="14" customFormat="1" ht="16.149999999999999" customHeight="1" x14ac:dyDescent="0.3">
      <c r="B92" s="827" t="s">
        <v>1082</v>
      </c>
      <c r="C92" s="827"/>
      <c r="D92" s="827"/>
      <c r="E92" s="827"/>
      <c r="F92" s="827"/>
      <c r="G92" s="827"/>
      <c r="H92" s="827"/>
      <c r="I92" s="827"/>
      <c r="J92" s="827"/>
      <c r="K92" s="827"/>
      <c r="L92" s="827"/>
      <c r="M92" s="36"/>
      <c r="N92" s="36"/>
      <c r="O92" s="36"/>
      <c r="P92" s="38"/>
      <c r="Q92" s="57"/>
    </row>
    <row r="93" spans="2:18" s="14" customFormat="1" ht="16.149999999999999" customHeight="1" x14ac:dyDescent="0.3">
      <c r="B93" s="453" t="s">
        <v>1139</v>
      </c>
      <c r="C93" s="453"/>
      <c r="D93" s="453"/>
      <c r="E93" s="454"/>
      <c r="F93" s="436"/>
      <c r="G93" s="455"/>
      <c r="H93" s="455"/>
      <c r="I93" s="455"/>
      <c r="J93" s="455"/>
      <c r="K93" s="455"/>
      <c r="L93" s="456"/>
      <c r="M93" s="36"/>
      <c r="N93" s="36"/>
      <c r="O93" s="36"/>
      <c r="P93" s="38"/>
      <c r="Q93" s="57"/>
    </row>
    <row r="94" spans="2:18" s="14" customFormat="1" ht="16.149999999999999" customHeight="1" x14ac:dyDescent="0.3">
      <c r="B94" s="57"/>
      <c r="C94" s="313"/>
      <c r="D94" s="34"/>
      <c r="E94" s="4"/>
      <c r="F94" s="25"/>
      <c r="G94" s="25"/>
      <c r="H94" s="25"/>
      <c r="I94" s="25"/>
      <c r="J94" s="25"/>
      <c r="K94" s="25"/>
      <c r="L94" s="25"/>
    </row>
    <row r="95" spans="2:18" s="14" customFormat="1" ht="16.149999999999999" customHeight="1" x14ac:dyDescent="0.3">
      <c r="B95" s="57"/>
      <c r="C95" s="313"/>
      <c r="D95" s="34"/>
      <c r="E95" s="4"/>
      <c r="F95" s="25"/>
      <c r="G95" s="25"/>
      <c r="H95" s="25"/>
      <c r="I95" s="25"/>
      <c r="J95" s="25"/>
      <c r="K95" s="25"/>
      <c r="L95" s="25"/>
    </row>
    <row r="96" spans="2:18" s="14" customFormat="1" ht="16.149999999999999" customHeight="1" x14ac:dyDescent="0.3">
      <c r="B96" s="57"/>
      <c r="C96" s="313"/>
      <c r="D96" s="34"/>
      <c r="E96" s="4"/>
      <c r="F96" s="25"/>
      <c r="G96" s="25"/>
      <c r="H96" s="25"/>
      <c r="I96" s="25"/>
      <c r="J96" s="25"/>
      <c r="K96" s="25"/>
      <c r="L96" s="25"/>
    </row>
    <row r="97" spans="2:12" s="14" customFormat="1" ht="16.149999999999999" customHeight="1" x14ac:dyDescent="0.3">
      <c r="B97" s="57"/>
      <c r="C97" s="313"/>
      <c r="D97" s="34"/>
      <c r="E97" s="4"/>
      <c r="F97" s="25"/>
      <c r="G97" s="25"/>
      <c r="H97" s="25"/>
      <c r="I97" s="25"/>
      <c r="J97" s="25"/>
      <c r="K97" s="25"/>
      <c r="L97" s="25"/>
    </row>
    <row r="98" spans="2:12" s="14" customFormat="1" ht="16.149999999999999" customHeight="1" x14ac:dyDescent="0.3">
      <c r="B98" s="57"/>
      <c r="C98" s="313"/>
      <c r="D98" s="34"/>
      <c r="E98" s="4"/>
      <c r="F98" s="25"/>
      <c r="G98" s="25"/>
      <c r="H98" s="25"/>
      <c r="I98" s="25"/>
      <c r="J98" s="25"/>
      <c r="K98" s="25"/>
      <c r="L98" s="25"/>
    </row>
    <row r="99" spans="2:12" s="14" customFormat="1" ht="16.149999999999999" customHeight="1" x14ac:dyDescent="0.3">
      <c r="B99" s="57"/>
      <c r="C99" s="313"/>
      <c r="D99" s="34"/>
      <c r="E99" s="4"/>
      <c r="F99" s="25"/>
      <c r="G99" s="25"/>
      <c r="H99" s="25"/>
      <c r="I99" s="25"/>
      <c r="J99" s="25"/>
      <c r="K99" s="25"/>
      <c r="L99" s="25"/>
    </row>
    <row r="100" spans="2:12" s="14" customFormat="1" ht="16.149999999999999" customHeight="1" x14ac:dyDescent="0.3">
      <c r="B100" s="57"/>
      <c r="C100" s="313"/>
      <c r="D100" s="34"/>
      <c r="E100" s="4"/>
      <c r="F100" s="25"/>
      <c r="G100" s="25"/>
      <c r="H100" s="25"/>
      <c r="I100" s="25"/>
      <c r="J100" s="25"/>
      <c r="K100" s="25"/>
      <c r="L100" s="25"/>
    </row>
    <row r="101" spans="2:12" s="14" customFormat="1" ht="16.149999999999999" customHeight="1" x14ac:dyDescent="0.3">
      <c r="B101" s="57"/>
      <c r="C101" s="313"/>
      <c r="D101" s="34"/>
      <c r="E101" s="4"/>
      <c r="F101" s="25"/>
      <c r="G101" s="25"/>
      <c r="H101" s="25"/>
      <c r="I101" s="25"/>
      <c r="J101" s="25"/>
      <c r="K101" s="25"/>
      <c r="L101" s="25"/>
    </row>
    <row r="102" spans="2:12" s="14" customFormat="1" ht="16.149999999999999" customHeight="1" x14ac:dyDescent="0.3">
      <c r="B102" s="57"/>
      <c r="C102" s="313"/>
      <c r="D102" s="34"/>
      <c r="E102" s="4"/>
      <c r="F102" s="25"/>
      <c r="G102" s="25"/>
      <c r="H102" s="25"/>
      <c r="I102" s="25"/>
      <c r="J102" s="25"/>
      <c r="K102" s="25"/>
      <c r="L102" s="25"/>
    </row>
    <row r="103" spans="2:12" s="14" customFormat="1" ht="16.149999999999999" customHeight="1" x14ac:dyDescent="0.3">
      <c r="B103" s="57"/>
      <c r="C103" s="313"/>
      <c r="D103" s="34"/>
      <c r="E103" s="4"/>
      <c r="F103" s="25"/>
      <c r="G103" s="25"/>
      <c r="H103" s="25"/>
      <c r="I103" s="25"/>
      <c r="J103" s="25"/>
      <c r="K103" s="25"/>
      <c r="L103" s="25"/>
    </row>
    <row r="104" spans="2:12" s="14" customFormat="1" ht="16.149999999999999" customHeight="1" x14ac:dyDescent="0.3">
      <c r="B104" s="57"/>
      <c r="C104" s="313"/>
      <c r="D104" s="34"/>
      <c r="E104" s="4"/>
      <c r="F104" s="25"/>
      <c r="G104" s="25"/>
      <c r="H104" s="25"/>
      <c r="I104" s="25"/>
      <c r="J104" s="25"/>
      <c r="K104" s="25"/>
      <c r="L104" s="25"/>
    </row>
    <row r="105" spans="2:12" s="14" customFormat="1" ht="16.149999999999999" customHeight="1" x14ac:dyDescent="0.3">
      <c r="B105" s="57"/>
      <c r="C105" s="313"/>
      <c r="D105" s="34"/>
      <c r="E105" s="4"/>
      <c r="F105" s="25"/>
      <c r="G105" s="25"/>
      <c r="H105" s="25"/>
      <c r="I105" s="25"/>
      <c r="J105" s="25"/>
      <c r="K105" s="25"/>
      <c r="L105" s="25"/>
    </row>
    <row r="106" spans="2:12" s="14" customFormat="1" ht="16.149999999999999" customHeight="1" x14ac:dyDescent="0.3">
      <c r="B106" s="57"/>
      <c r="C106" s="313"/>
      <c r="D106" s="34"/>
      <c r="E106" s="4"/>
      <c r="F106" s="25"/>
      <c r="G106" s="25"/>
      <c r="H106" s="25"/>
      <c r="I106" s="25"/>
      <c r="J106" s="25"/>
      <c r="K106" s="25"/>
      <c r="L106" s="25"/>
    </row>
    <row r="107" spans="2:12" s="14" customFormat="1" ht="16.149999999999999" customHeight="1" x14ac:dyDescent="0.3">
      <c r="B107" s="57"/>
      <c r="C107" s="313"/>
      <c r="D107" s="34"/>
      <c r="E107" s="4"/>
      <c r="F107" s="25"/>
      <c r="G107" s="25"/>
      <c r="H107" s="25"/>
      <c r="I107" s="25"/>
      <c r="J107" s="25"/>
      <c r="K107" s="25"/>
      <c r="L107" s="25"/>
    </row>
    <row r="108" spans="2:12" s="14" customFormat="1" ht="16.149999999999999" customHeight="1" x14ac:dyDescent="0.3">
      <c r="B108" s="57"/>
      <c r="C108" s="313"/>
      <c r="D108" s="34"/>
      <c r="E108" s="4"/>
      <c r="F108" s="25"/>
      <c r="G108" s="25"/>
      <c r="H108" s="25"/>
      <c r="I108" s="25"/>
      <c r="J108" s="25"/>
      <c r="K108" s="25"/>
      <c r="L108" s="25"/>
    </row>
    <row r="109" spans="2:12" s="14" customFormat="1" ht="16.149999999999999" customHeight="1" x14ac:dyDescent="0.3">
      <c r="B109" s="57"/>
      <c r="C109" s="313"/>
      <c r="D109" s="34"/>
      <c r="E109" s="4"/>
      <c r="F109" s="25"/>
      <c r="G109" s="25"/>
      <c r="H109" s="25"/>
      <c r="I109" s="25"/>
      <c r="J109" s="25"/>
      <c r="K109" s="25"/>
      <c r="L109" s="25"/>
    </row>
  </sheetData>
  <sheetProtection algorithmName="SHA-512" hashValue="ecL8lswqz7xpGLmS3E04w0H1Y9ljJ5Z3C6Oc+ZVJqxBLQpLu8UmiaBw8L/8PQ7BBfiIHW8b7mdDnKkZwQO9SbA==" saltValue="2vBUbgouI5e/ZE3LoZlEbA==" spinCount="100000" sheet="1" selectLockedCells="1" sort="0" autoFilter="0" pivotTables="0"/>
  <mergeCells count="7">
    <mergeCell ref="B91:L91"/>
    <mergeCell ref="B92:L92"/>
    <mergeCell ref="B70:K70"/>
    <mergeCell ref="B19:L19"/>
    <mergeCell ref="B20:L20"/>
    <mergeCell ref="B69:K69"/>
    <mergeCell ref="B68:K68"/>
  </mergeCells>
  <phoneticPr fontId="17" type="noConversion"/>
  <pageMargins left="0.23622047244094491" right="0.23622047244094491" top="0.39370078740157483" bottom="0.39370078740157483" header="0.31496062992125984" footer="0.31496062992125984"/>
  <pageSetup paperSize="9" scale="60" fitToHeight="3" orientation="landscape" r:id="rId1"/>
  <headerFooter>
    <oddFooter>&amp;RAPA FY22 Sustainability Data Book   &amp;P</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827D8-F640-43EC-AA23-800F6F3DE21C}">
  <sheetPr>
    <tabColor rgb="FF66FFFF"/>
    <pageSetUpPr fitToPage="1"/>
  </sheetPr>
  <dimension ref="B1:L24"/>
  <sheetViews>
    <sheetView showGridLines="0" zoomScaleNormal="100" workbookViewId="0">
      <selection activeCell="B6" sqref="B6"/>
    </sheetView>
  </sheetViews>
  <sheetFormatPr defaultColWidth="9" defaultRowHeight="16.149999999999999" customHeight="1" x14ac:dyDescent="0.25"/>
  <cols>
    <col min="1" max="1" width="3.25" style="468" customWidth="1"/>
    <col min="2" max="2" width="47.25" style="468" customWidth="1"/>
    <col min="3" max="3" width="11.58203125" style="469" customWidth="1"/>
    <col min="4" max="4" width="28.58203125" style="468" customWidth="1"/>
    <col min="5" max="6" width="11.58203125" style="470" customWidth="1"/>
    <col min="7" max="12" width="11.58203125" style="468" customWidth="1"/>
    <col min="13" max="13" width="11.08203125" style="468" customWidth="1"/>
    <col min="14" max="16384" width="9" style="468"/>
  </cols>
  <sheetData>
    <row r="1" spans="2:12" s="6" customFormat="1" ht="16.149999999999999" customHeight="1" x14ac:dyDescent="0.3">
      <c r="B1" s="1"/>
      <c r="C1" s="1"/>
      <c r="D1" s="9"/>
      <c r="E1" s="1"/>
      <c r="F1" s="9"/>
      <c r="G1" s="1"/>
      <c r="H1" s="2"/>
      <c r="I1" s="8"/>
      <c r="J1" s="8"/>
      <c r="K1" s="8"/>
      <c r="L1" s="8"/>
    </row>
    <row r="2" spans="2:12" s="6" customFormat="1" ht="16.149999999999999" customHeight="1" x14ac:dyDescent="0.3">
      <c r="B2" s="1"/>
      <c r="C2" s="1"/>
      <c r="D2" s="9"/>
      <c r="E2" s="1"/>
      <c r="F2" s="9"/>
      <c r="G2" s="1"/>
      <c r="H2" s="2"/>
      <c r="I2" s="8"/>
      <c r="J2" s="8"/>
      <c r="K2" s="8"/>
      <c r="L2" s="8"/>
    </row>
    <row r="3" spans="2:12" s="6" customFormat="1" ht="16.149999999999999" customHeight="1" x14ac:dyDescent="0.3">
      <c r="B3" s="1"/>
      <c r="C3" s="1"/>
      <c r="D3" s="9"/>
      <c r="E3" s="1"/>
      <c r="F3" s="9"/>
      <c r="G3" s="1"/>
      <c r="H3" s="2"/>
      <c r="I3" s="8"/>
      <c r="J3" s="8"/>
      <c r="K3" s="8"/>
      <c r="L3" s="8"/>
    </row>
    <row r="4" spans="2:12" s="6" customFormat="1" ht="50.15" customHeight="1" x14ac:dyDescent="0.3">
      <c r="B4" s="1"/>
      <c r="C4" s="1"/>
      <c r="D4" s="1"/>
      <c r="E4" s="1"/>
      <c r="F4" s="1"/>
      <c r="G4" s="1"/>
      <c r="H4" s="2"/>
      <c r="I4" s="3"/>
      <c r="J4" s="3"/>
      <c r="K4" s="457"/>
      <c r="L4" s="3"/>
    </row>
    <row r="5" spans="2:12" s="6" customFormat="1" ht="16.149999999999999" customHeight="1" x14ac:dyDescent="0.25">
      <c r="B5" s="1"/>
      <c r="C5" s="1"/>
      <c r="D5" s="1"/>
      <c r="E5" s="1"/>
      <c r="F5" s="1"/>
      <c r="G5" s="1"/>
      <c r="H5" s="1"/>
      <c r="I5" s="8"/>
      <c r="J5" s="8"/>
      <c r="K5" s="8"/>
      <c r="L5" s="8"/>
    </row>
    <row r="6" spans="2:12" s="349" customFormat="1" ht="28.15" customHeight="1" x14ac:dyDescent="0.3">
      <c r="B6" s="159" t="s">
        <v>1218</v>
      </c>
      <c r="C6" s="160"/>
      <c r="D6" s="160"/>
      <c r="E6" s="160"/>
      <c r="F6" s="161"/>
      <c r="G6" s="162"/>
      <c r="H6" s="161"/>
      <c r="I6" s="458"/>
      <c r="J6" s="458"/>
      <c r="K6" s="458"/>
      <c r="L6" s="458"/>
    </row>
    <row r="7" spans="2:12" s="14" customFormat="1" ht="16.149999999999999" customHeight="1" x14ac:dyDescent="0.3">
      <c r="B7" s="1"/>
      <c r="C7" s="1"/>
      <c r="D7" s="1"/>
      <c r="H7" s="2"/>
      <c r="I7" s="5"/>
      <c r="J7" s="5"/>
      <c r="K7" s="5"/>
      <c r="L7" s="5"/>
    </row>
    <row r="8" spans="2:12" s="350" customFormat="1" ht="28.15" customHeight="1" x14ac:dyDescent="0.3">
      <c r="B8" s="167" t="s">
        <v>1083</v>
      </c>
      <c r="C8" s="37"/>
      <c r="D8" s="37"/>
      <c r="E8" s="37"/>
      <c r="F8" s="37"/>
      <c r="G8" s="37"/>
      <c r="H8" s="168"/>
      <c r="I8" s="168"/>
      <c r="J8" s="168"/>
      <c r="K8" s="168"/>
      <c r="L8" s="168"/>
    </row>
    <row r="9" spans="2:12" s="459" customFormat="1" ht="21" customHeight="1" x14ac:dyDescent="0.3">
      <c r="B9" s="284" t="s">
        <v>841</v>
      </c>
      <c r="C9" s="334" t="s">
        <v>578</v>
      </c>
      <c r="D9" s="334" t="s">
        <v>650</v>
      </c>
      <c r="E9" s="334" t="s">
        <v>14</v>
      </c>
      <c r="F9" s="269" t="s">
        <v>822</v>
      </c>
      <c r="G9" s="269" t="s">
        <v>828</v>
      </c>
      <c r="H9" s="269" t="s">
        <v>829</v>
      </c>
      <c r="I9" s="269" t="s">
        <v>835</v>
      </c>
      <c r="J9" s="176" t="s">
        <v>859</v>
      </c>
    </row>
    <row r="10" spans="2:12" s="126" customFormat="1" ht="14" x14ac:dyDescent="0.3">
      <c r="B10" s="249"/>
      <c r="C10" s="246"/>
      <c r="D10" s="246"/>
      <c r="E10" s="246"/>
      <c r="F10" s="246"/>
      <c r="G10" s="250"/>
      <c r="H10" s="250"/>
      <c r="I10" s="250"/>
      <c r="J10" s="336"/>
    </row>
    <row r="11" spans="2:12" s="19" customFormat="1" ht="16.149999999999999" customHeight="1" x14ac:dyDescent="0.3">
      <c r="B11" s="188" t="s">
        <v>973</v>
      </c>
      <c r="C11" s="234"/>
      <c r="D11" s="234" t="s">
        <v>974</v>
      </c>
      <c r="E11" s="189" t="s">
        <v>27</v>
      </c>
      <c r="F11" s="193">
        <v>130</v>
      </c>
      <c r="G11" s="193">
        <v>123</v>
      </c>
      <c r="H11" s="193">
        <v>116</v>
      </c>
      <c r="I11" s="299">
        <v>115</v>
      </c>
      <c r="J11" s="299">
        <v>108</v>
      </c>
    </row>
    <row r="12" spans="2:12" s="19" customFormat="1" ht="12.5" x14ac:dyDescent="0.3">
      <c r="B12" s="188" t="s">
        <v>975</v>
      </c>
      <c r="C12" s="234"/>
      <c r="D12" s="234" t="s">
        <v>974</v>
      </c>
      <c r="E12" s="189" t="s">
        <v>27</v>
      </c>
      <c r="F12" s="193">
        <v>13</v>
      </c>
      <c r="G12" s="193">
        <v>10</v>
      </c>
      <c r="H12" s="193">
        <v>10</v>
      </c>
      <c r="I12" s="299">
        <v>10</v>
      </c>
      <c r="J12" s="299">
        <v>8</v>
      </c>
    </row>
    <row r="13" spans="2:12" s="19" customFormat="1" ht="12.5" x14ac:dyDescent="0.3">
      <c r="B13" s="188" t="s">
        <v>976</v>
      </c>
      <c r="C13" s="234"/>
      <c r="D13" s="234" t="s">
        <v>974</v>
      </c>
      <c r="E13" s="189" t="s">
        <v>27</v>
      </c>
      <c r="F13" s="193">
        <v>5</v>
      </c>
      <c r="G13" s="193">
        <v>5</v>
      </c>
      <c r="H13" s="193">
        <v>5</v>
      </c>
      <c r="I13" s="299">
        <v>5</v>
      </c>
      <c r="J13" s="299">
        <v>5</v>
      </c>
    </row>
    <row r="14" spans="2:12" s="23" customFormat="1" ht="13" x14ac:dyDescent="0.3">
      <c r="B14" s="759" t="s">
        <v>133</v>
      </c>
      <c r="C14" s="760"/>
      <c r="D14" s="760" t="s">
        <v>974</v>
      </c>
      <c r="E14" s="761" t="s">
        <v>27</v>
      </c>
      <c r="F14" s="762">
        <f>SUM(F11:F13)</f>
        <v>148</v>
      </c>
      <c r="G14" s="762">
        <f>SUM(G11:G13)</f>
        <v>138</v>
      </c>
      <c r="H14" s="762">
        <f t="shared" ref="H14:J14" si="0">SUM(H11:H13)</f>
        <v>131</v>
      </c>
      <c r="I14" s="763">
        <f t="shared" si="0"/>
        <v>130</v>
      </c>
      <c r="J14" s="763">
        <f t="shared" si="0"/>
        <v>121</v>
      </c>
    </row>
    <row r="15" spans="2:12" s="23" customFormat="1" ht="13" x14ac:dyDescent="0.3">
      <c r="B15" s="460"/>
      <c r="C15" s="461"/>
      <c r="D15" s="461"/>
      <c r="E15" s="462"/>
      <c r="F15" s="462"/>
      <c r="G15" s="463"/>
      <c r="H15" s="463"/>
      <c r="I15" s="464"/>
      <c r="J15" s="464"/>
    </row>
    <row r="16" spans="2:12" s="7" customFormat="1" ht="16.149999999999999" customHeight="1" x14ac:dyDescent="0.3">
      <c r="B16" s="802" t="s">
        <v>1084</v>
      </c>
      <c r="C16" s="802"/>
      <c r="D16" s="802"/>
      <c r="E16" s="802"/>
      <c r="F16" s="802"/>
      <c r="G16" s="802"/>
      <c r="H16" s="802"/>
      <c r="I16" s="465"/>
      <c r="J16" s="465"/>
      <c r="K16" s="465"/>
    </row>
    <row r="17" spans="2:12" s="7" customFormat="1" ht="16.149999999999999" customHeight="1" x14ac:dyDescent="0.3"/>
    <row r="18" spans="2:12" s="7" customFormat="1" ht="21" x14ac:dyDescent="0.3">
      <c r="B18" s="167" t="s">
        <v>1173</v>
      </c>
    </row>
    <row r="19" spans="2:12" s="7" customFormat="1" ht="13" x14ac:dyDescent="0.3">
      <c r="B19" s="338" t="s">
        <v>841</v>
      </c>
      <c r="C19" s="338" t="s">
        <v>578</v>
      </c>
      <c r="D19" s="338" t="s">
        <v>650</v>
      </c>
      <c r="E19" s="338" t="s">
        <v>14</v>
      </c>
      <c r="F19" s="338" t="s">
        <v>822</v>
      </c>
      <c r="G19" s="338" t="s">
        <v>828</v>
      </c>
      <c r="H19" s="338" t="s">
        <v>829</v>
      </c>
      <c r="I19" s="338" t="s">
        <v>835</v>
      </c>
      <c r="L19" s="466"/>
    </row>
    <row r="20" spans="2:12" s="7" customFormat="1" ht="11.5" x14ac:dyDescent="0.3">
      <c r="B20" s="188" t="s">
        <v>931</v>
      </c>
      <c r="C20" s="343"/>
      <c r="D20" s="344"/>
      <c r="E20" s="189" t="s">
        <v>527</v>
      </c>
      <c r="F20" s="754">
        <v>30000</v>
      </c>
      <c r="G20" s="754">
        <v>30000</v>
      </c>
      <c r="H20" s="754">
        <v>25000</v>
      </c>
      <c r="I20" s="754">
        <v>25000</v>
      </c>
    </row>
    <row r="21" spans="2:12" s="7" customFormat="1" ht="11.5" x14ac:dyDescent="0.3">
      <c r="B21" s="188" t="s">
        <v>1020</v>
      </c>
      <c r="C21" s="255"/>
      <c r="D21" s="310"/>
      <c r="E21" s="255" t="s">
        <v>527</v>
      </c>
      <c r="F21" s="754">
        <v>30000</v>
      </c>
      <c r="G21" s="754">
        <v>30000</v>
      </c>
      <c r="H21" s="754">
        <v>27272</v>
      </c>
      <c r="I21" s="754">
        <v>25000</v>
      </c>
    </row>
    <row r="22" spans="2:12" s="7" customFormat="1" ht="12" thickBot="1" x14ac:dyDescent="0.35">
      <c r="B22" s="392" t="s">
        <v>933</v>
      </c>
      <c r="C22" s="392"/>
      <c r="D22" s="392"/>
      <c r="E22" s="392"/>
      <c r="F22" s="757">
        <f>SUM(F20:F21)</f>
        <v>60000</v>
      </c>
      <c r="G22" s="758">
        <f t="shared" ref="G22:I22" si="1">SUM(G20:G21)</f>
        <v>60000</v>
      </c>
      <c r="H22" s="758">
        <f t="shared" si="1"/>
        <v>52272</v>
      </c>
      <c r="I22" s="758">
        <f t="shared" si="1"/>
        <v>50000</v>
      </c>
    </row>
    <row r="23" spans="2:12" s="7" customFormat="1" ht="24.65" customHeight="1" x14ac:dyDescent="0.3">
      <c r="B23" s="831" t="s">
        <v>1140</v>
      </c>
      <c r="C23" s="801"/>
      <c r="D23" s="801"/>
      <c r="E23" s="801"/>
      <c r="F23" s="801"/>
      <c r="G23" s="801"/>
      <c r="H23" s="801"/>
      <c r="I23" s="801"/>
      <c r="J23" s="801"/>
      <c r="K23" s="434"/>
      <c r="L23" s="434"/>
    </row>
    <row r="24" spans="2:12" s="7" customFormat="1" ht="11.5" x14ac:dyDescent="0.3">
      <c r="B24" s="104"/>
    </row>
  </sheetData>
  <sheetProtection algorithmName="SHA-512" hashValue="CM5GaaOJIbBECq5+RhX3Ls6SdozCoLNiRCHLpvHvzSwlYHiLjPgOvA+zRotAeR7GYqNj78VEUNEWr4uwGavaiQ==" saltValue="UdiSOXUS05Rbin864BNLxg==" spinCount="100000" sheet="1" sort="0" autoFilter="0" pivotTables="0"/>
  <protectedRanges>
    <protectedRange sqref="F11:F14" name="Range1"/>
  </protectedRanges>
  <mergeCells count="2">
    <mergeCell ref="B16:H16"/>
    <mergeCell ref="B23:J23"/>
  </mergeCells>
  <pageMargins left="0.23622047244094491" right="0.23622047244094491" top="0.39370078740157483" bottom="0.39370078740157483" header="0.31496062992125984" footer="0.31496062992125984"/>
  <pageSetup paperSize="8" orientation="landscape"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9409-EA43-4F86-9C4E-AE572A428E01}">
  <sheetPr>
    <tabColor rgb="FF66FFFF"/>
    <pageSetUpPr fitToPage="1"/>
  </sheetPr>
  <dimension ref="B1:N98"/>
  <sheetViews>
    <sheetView showGridLines="0" topLeftCell="A9" zoomScale="110" zoomScaleNormal="110" workbookViewId="0">
      <selection activeCell="B24" sqref="B24:L24"/>
    </sheetView>
  </sheetViews>
  <sheetFormatPr defaultColWidth="9" defaultRowHeight="16.149999999999999" customHeight="1" x14ac:dyDescent="0.25"/>
  <cols>
    <col min="1" max="1" width="3.25" style="12" customWidth="1"/>
    <col min="2" max="2" width="61.08203125" style="12" customWidth="1"/>
    <col min="3" max="3" width="11.58203125" style="12" customWidth="1"/>
    <col min="4" max="4" width="25.75" style="12" bestFit="1" customWidth="1"/>
    <col min="5" max="5" width="14" style="12" customWidth="1"/>
    <col min="6" max="12" width="11.58203125" style="12" customWidth="1"/>
    <col min="13" max="13" width="11.5" style="12" customWidth="1"/>
    <col min="14" max="16384" width="9" style="12"/>
  </cols>
  <sheetData>
    <row r="1" spans="2:12" s="6" customFormat="1" ht="16.149999999999999" customHeight="1" x14ac:dyDescent="0.3">
      <c r="B1" s="1"/>
      <c r="C1" s="1"/>
      <c r="D1" s="9"/>
      <c r="E1" s="1"/>
      <c r="F1" s="9"/>
      <c r="G1" s="1"/>
      <c r="H1" s="2"/>
      <c r="I1" s="8"/>
      <c r="J1" s="8"/>
      <c r="K1" s="8"/>
      <c r="L1" s="8"/>
    </row>
    <row r="2" spans="2:12" s="6" customFormat="1" ht="16.149999999999999" customHeight="1" x14ac:dyDescent="0.3">
      <c r="B2" s="1"/>
      <c r="C2" s="1"/>
      <c r="D2" s="9"/>
      <c r="E2" s="1"/>
      <c r="F2" s="9"/>
      <c r="G2" s="1"/>
      <c r="H2" s="2"/>
      <c r="I2" s="8"/>
      <c r="J2" s="8"/>
      <c r="K2" s="8"/>
      <c r="L2" s="8"/>
    </row>
    <row r="3" spans="2:12" s="6" customFormat="1" ht="16.149999999999999" customHeight="1" x14ac:dyDescent="0.3">
      <c r="B3" s="1"/>
      <c r="C3" s="1"/>
      <c r="D3" s="9"/>
      <c r="E3" s="1"/>
      <c r="F3" s="9"/>
      <c r="G3" s="1"/>
      <c r="H3" s="2"/>
      <c r="I3" s="8"/>
      <c r="J3" s="8"/>
      <c r="K3" s="8"/>
      <c r="L3" s="8"/>
    </row>
    <row r="4" spans="2:12" s="6" customFormat="1" ht="50.15" customHeight="1" x14ac:dyDescent="0.3">
      <c r="B4" s="1"/>
      <c r="C4" s="1"/>
      <c r="D4" s="1"/>
      <c r="E4" s="1"/>
      <c r="F4" s="1"/>
      <c r="G4" s="1"/>
      <c r="H4" s="2"/>
      <c r="I4" s="3"/>
      <c r="J4" s="3"/>
      <c r="K4" s="457"/>
      <c r="L4" s="3"/>
    </row>
    <row r="5" spans="2:12" s="6" customFormat="1" ht="16.149999999999999" customHeight="1" x14ac:dyDescent="0.25">
      <c r="B5" s="1"/>
      <c r="C5" s="1"/>
      <c r="D5" s="1"/>
      <c r="E5" s="1"/>
      <c r="F5" s="1"/>
      <c r="G5" s="1"/>
      <c r="H5" s="1"/>
      <c r="I5" s="8"/>
      <c r="J5" s="8"/>
      <c r="K5" s="8"/>
      <c r="L5" s="8"/>
    </row>
    <row r="6" spans="2:12" s="489" customFormat="1" ht="28.15" customHeight="1" x14ac:dyDescent="0.55000000000000004">
      <c r="B6" s="159" t="s">
        <v>137</v>
      </c>
      <c r="C6" s="160"/>
      <c r="D6" s="160"/>
      <c r="E6" s="160"/>
      <c r="F6" s="161"/>
      <c r="G6" s="161"/>
      <c r="H6" s="161"/>
      <c r="I6" s="488"/>
      <c r="J6" s="488"/>
      <c r="K6" s="488"/>
      <c r="L6" s="488"/>
    </row>
    <row r="7" spans="2:12" s="14" customFormat="1" ht="16.149999999999999" customHeight="1" x14ac:dyDescent="0.3">
      <c r="B7" s="1"/>
      <c r="C7" s="1"/>
      <c r="D7" s="1"/>
      <c r="H7" s="2"/>
      <c r="I7" s="5"/>
      <c r="J7" s="5"/>
      <c r="K7" s="5"/>
      <c r="L7" s="5"/>
    </row>
    <row r="8" spans="2:12" s="490" customFormat="1" ht="28.15" customHeight="1" x14ac:dyDescent="0.3">
      <c r="B8" s="167" t="s">
        <v>138</v>
      </c>
      <c r="C8" s="289"/>
      <c r="D8" s="289"/>
      <c r="E8" s="289"/>
      <c r="H8" s="491"/>
      <c r="I8" s="491"/>
      <c r="J8" s="491"/>
      <c r="K8" s="491"/>
      <c r="L8" s="491"/>
    </row>
    <row r="9" spans="2:12" s="459" customFormat="1" ht="21" customHeight="1" x14ac:dyDescent="0.3">
      <c r="B9" s="284" t="s">
        <v>841</v>
      </c>
      <c r="C9" s="284" t="s">
        <v>578</v>
      </c>
      <c r="D9" s="284" t="s">
        <v>650</v>
      </c>
      <c r="E9" s="334" t="s">
        <v>977</v>
      </c>
      <c r="F9" s="445" t="s">
        <v>822</v>
      </c>
      <c r="G9" s="269" t="s">
        <v>828</v>
      </c>
      <c r="H9" s="269" t="s">
        <v>829</v>
      </c>
      <c r="I9" s="269" t="s">
        <v>835</v>
      </c>
      <c r="J9" s="269" t="s">
        <v>859</v>
      </c>
    </row>
    <row r="10" spans="2:12" s="126" customFormat="1" ht="10.15" customHeight="1" thickBot="1" x14ac:dyDescent="0.35">
      <c r="B10" s="287"/>
      <c r="C10" s="287"/>
      <c r="D10" s="287"/>
      <c r="E10" s="473"/>
      <c r="F10" s="354"/>
      <c r="G10" s="307"/>
      <c r="H10" s="307"/>
      <c r="I10" s="307"/>
      <c r="J10" s="307"/>
    </row>
    <row r="11" spans="2:12" s="495" customFormat="1" ht="25.15" customHeight="1" thickBot="1" x14ac:dyDescent="0.35">
      <c r="B11" s="492" t="s">
        <v>67</v>
      </c>
      <c r="C11" s="493"/>
      <c r="D11" s="493"/>
      <c r="E11" s="493"/>
      <c r="F11" s="494"/>
      <c r="G11" s="493"/>
      <c r="H11" s="493"/>
      <c r="I11" s="493"/>
      <c r="J11" s="493"/>
    </row>
    <row r="12" spans="2:12" s="19" customFormat="1" ht="16.149999999999999" customHeight="1" x14ac:dyDescent="0.3">
      <c r="B12" s="496" t="s">
        <v>139</v>
      </c>
      <c r="C12" s="497" t="s">
        <v>406</v>
      </c>
      <c r="D12" s="497"/>
      <c r="E12" s="497" t="s">
        <v>27</v>
      </c>
      <c r="F12" s="498">
        <v>4</v>
      </c>
      <c r="G12" s="499">
        <v>2</v>
      </c>
      <c r="H12" s="499">
        <v>2</v>
      </c>
      <c r="I12" s="499">
        <v>3</v>
      </c>
      <c r="J12" s="500">
        <v>3</v>
      </c>
    </row>
    <row r="13" spans="2:12" s="19" customFormat="1" ht="16.149999999999999" customHeight="1" thickBot="1" x14ac:dyDescent="0.35">
      <c r="B13" s="501" t="s">
        <v>1085</v>
      </c>
      <c r="C13" s="196" t="s">
        <v>406</v>
      </c>
      <c r="D13" s="196"/>
      <c r="E13" s="196" t="s">
        <v>27</v>
      </c>
      <c r="F13" s="502">
        <v>0</v>
      </c>
      <c r="G13" s="200">
        <v>7</v>
      </c>
      <c r="H13" s="200">
        <v>0</v>
      </c>
      <c r="I13" s="200">
        <v>1</v>
      </c>
      <c r="J13" s="503">
        <v>0</v>
      </c>
    </row>
    <row r="14" spans="2:12" s="19" customFormat="1" ht="16.149999999999999" customHeight="1" thickBot="1" x14ac:dyDescent="0.35">
      <c r="B14" s="201"/>
      <c r="C14" s="202"/>
      <c r="D14" s="202"/>
      <c r="E14" s="202"/>
      <c r="F14" s="504"/>
      <c r="G14" s="206"/>
      <c r="H14" s="206"/>
      <c r="I14" s="206"/>
      <c r="J14" s="505"/>
    </row>
    <row r="15" spans="2:12" s="495" customFormat="1" ht="25.15" customHeight="1" thickBot="1" x14ac:dyDescent="0.35">
      <c r="B15" s="226" t="s">
        <v>978</v>
      </c>
      <c r="C15" s="227"/>
      <c r="D15" s="227"/>
      <c r="E15" s="227"/>
      <c r="F15" s="506"/>
      <c r="G15" s="227"/>
      <c r="H15" s="227"/>
      <c r="I15" s="227"/>
      <c r="J15" s="227"/>
    </row>
    <row r="16" spans="2:12" s="19" customFormat="1" ht="16.149999999999999" customHeight="1" thickBot="1" x14ac:dyDescent="0.35">
      <c r="B16" s="507" t="s">
        <v>147</v>
      </c>
      <c r="C16" s="508"/>
      <c r="D16" s="508"/>
      <c r="E16" s="508" t="s">
        <v>27</v>
      </c>
      <c r="F16" s="509">
        <v>14</v>
      </c>
      <c r="G16" s="510">
        <v>15</v>
      </c>
      <c r="H16" s="510">
        <v>15</v>
      </c>
      <c r="I16" s="510">
        <v>16</v>
      </c>
      <c r="J16" s="511">
        <v>11</v>
      </c>
    </row>
    <row r="17" spans="2:14" s="19" customFormat="1" ht="9.75" customHeight="1" thickBot="1" x14ac:dyDescent="0.35">
      <c r="B17" s="501"/>
      <c r="C17" s="196"/>
      <c r="D17" s="196"/>
      <c r="E17" s="196"/>
      <c r="F17" s="196"/>
      <c r="G17" s="200"/>
      <c r="H17" s="200"/>
      <c r="I17" s="200"/>
      <c r="J17" s="503"/>
    </row>
    <row r="18" spans="2:14" ht="16.149999999999999" customHeight="1" thickBot="1" x14ac:dyDescent="0.3">
      <c r="B18" s="512" t="s">
        <v>151</v>
      </c>
      <c r="C18" s="513"/>
      <c r="D18" s="512"/>
      <c r="E18" s="512"/>
      <c r="F18" s="512"/>
      <c r="G18" s="512"/>
      <c r="H18" s="512"/>
      <c r="I18" s="512"/>
      <c r="J18" s="512"/>
    </row>
    <row r="19" spans="2:14" ht="16.149999999999999" customHeight="1" thickBot="1" x14ac:dyDescent="0.3">
      <c r="B19" s="514" t="s">
        <v>1086</v>
      </c>
      <c r="C19" s="515"/>
      <c r="D19" s="516" t="s">
        <v>817</v>
      </c>
      <c r="E19" s="516" t="s">
        <v>159</v>
      </c>
      <c r="F19" s="517">
        <v>1063</v>
      </c>
      <c r="G19" s="518" t="s">
        <v>238</v>
      </c>
      <c r="H19" s="518" t="s">
        <v>238</v>
      </c>
      <c r="I19" s="518" t="s">
        <v>238</v>
      </c>
      <c r="J19" s="519" t="s">
        <v>238</v>
      </c>
    </row>
    <row r="20" spans="2:14" ht="16.149999999999999" customHeight="1" x14ac:dyDescent="0.25">
      <c r="B20" s="188" t="s">
        <v>979</v>
      </c>
      <c r="C20" s="189" t="s">
        <v>403</v>
      </c>
      <c r="D20" s="189"/>
      <c r="E20" s="189" t="s">
        <v>159</v>
      </c>
      <c r="F20" s="295">
        <v>569</v>
      </c>
      <c r="G20" s="193" t="s">
        <v>238</v>
      </c>
      <c r="H20" s="193" t="s">
        <v>238</v>
      </c>
      <c r="I20" s="193" t="s">
        <v>238</v>
      </c>
      <c r="J20" s="299" t="s">
        <v>238</v>
      </c>
    </row>
    <row r="21" spans="2:14" ht="16.149999999999999" customHeight="1" x14ac:dyDescent="0.25">
      <c r="B21" s="188" t="s">
        <v>980</v>
      </c>
      <c r="C21" s="189" t="s">
        <v>401</v>
      </c>
      <c r="D21" s="189"/>
      <c r="E21" s="189" t="s">
        <v>159</v>
      </c>
      <c r="F21" s="295">
        <v>1135</v>
      </c>
      <c r="G21" s="193" t="s">
        <v>238</v>
      </c>
      <c r="H21" s="193" t="s">
        <v>238</v>
      </c>
      <c r="I21" s="193" t="s">
        <v>238</v>
      </c>
      <c r="J21" s="299" t="s">
        <v>238</v>
      </c>
    </row>
    <row r="22" spans="2:14" ht="16.149999999999999" customHeight="1" thickBot="1" x14ac:dyDescent="0.3">
      <c r="B22" s="241" t="s">
        <v>1087</v>
      </c>
      <c r="C22" s="241" t="s">
        <v>399</v>
      </c>
      <c r="D22" s="241"/>
      <c r="E22" s="241" t="s">
        <v>159</v>
      </c>
      <c r="F22" s="520">
        <v>1704</v>
      </c>
      <c r="G22" s="520" t="s">
        <v>238</v>
      </c>
      <c r="H22" s="520" t="s">
        <v>238</v>
      </c>
      <c r="I22" s="520" t="s">
        <v>238</v>
      </c>
      <c r="J22" s="520" t="s">
        <v>238</v>
      </c>
      <c r="N22" s="12" t="s">
        <v>981</v>
      </c>
    </row>
    <row r="23" spans="2:14" ht="16.149999999999999" customHeight="1" x14ac:dyDescent="0.25">
      <c r="B23" s="521"/>
      <c r="C23" s="522"/>
      <c r="D23" s="521"/>
      <c r="E23" s="522"/>
      <c r="F23" s="522"/>
      <c r="G23" s="522"/>
      <c r="H23" s="522"/>
      <c r="I23" s="522"/>
      <c r="J23" s="522"/>
      <c r="K23" s="522"/>
      <c r="L23" s="522"/>
    </row>
    <row r="24" spans="2:14" ht="12.65" customHeight="1" x14ac:dyDescent="0.25">
      <c r="B24" s="832" t="s">
        <v>1088</v>
      </c>
      <c r="C24" s="832"/>
      <c r="D24" s="832"/>
      <c r="E24" s="832"/>
      <c r="F24" s="832"/>
      <c r="G24" s="832"/>
      <c r="H24" s="832"/>
      <c r="I24" s="832"/>
      <c r="J24" s="832"/>
      <c r="K24" s="832"/>
      <c r="L24" s="832"/>
    </row>
    <row r="25" spans="2:14" ht="13.15" customHeight="1" x14ac:dyDescent="0.25">
      <c r="B25" s="781" t="s">
        <v>1089</v>
      </c>
      <c r="C25" s="781"/>
      <c r="D25" s="781"/>
      <c r="E25" s="781"/>
      <c r="F25" s="523"/>
      <c r="G25" s="523"/>
      <c r="H25" s="523"/>
      <c r="I25" s="523"/>
      <c r="J25" s="523"/>
      <c r="K25" s="523"/>
      <c r="L25" s="523"/>
    </row>
    <row r="26" spans="2:14" ht="15" customHeight="1" x14ac:dyDescent="0.25">
      <c r="B26" s="832" t="s">
        <v>1090</v>
      </c>
      <c r="C26" s="832"/>
      <c r="D26" s="832"/>
      <c r="E26" s="832"/>
      <c r="F26" s="832"/>
      <c r="G26" s="523"/>
      <c r="H26" s="523"/>
      <c r="I26" s="523"/>
      <c r="J26" s="523"/>
      <c r="K26" s="523"/>
      <c r="L26" s="523"/>
    </row>
    <row r="28" spans="2:14" s="14" customFormat="1" ht="16.149999999999999" customHeight="1" x14ac:dyDescent="0.3">
      <c r="B28" s="524"/>
      <c r="C28" s="1"/>
      <c r="D28" s="1"/>
      <c r="H28" s="2"/>
      <c r="I28" s="525"/>
      <c r="J28" s="525"/>
      <c r="K28" s="5"/>
      <c r="L28" s="5"/>
    </row>
    <row r="29" spans="2:14" s="490" customFormat="1" ht="28.15" customHeight="1" x14ac:dyDescent="0.3">
      <c r="B29" s="167" t="s">
        <v>982</v>
      </c>
      <c r="C29" s="289"/>
      <c r="D29" s="289"/>
      <c r="E29" s="289"/>
      <c r="F29" s="289"/>
      <c r="H29" s="491"/>
      <c r="I29" s="491"/>
      <c r="J29" s="491"/>
      <c r="K29" s="491"/>
      <c r="L29" s="491"/>
    </row>
    <row r="30" spans="2:14" s="286" customFormat="1" ht="21" customHeight="1" x14ac:dyDescent="0.3">
      <c r="B30" s="284" t="s">
        <v>841</v>
      </c>
      <c r="C30" s="284" t="s">
        <v>578</v>
      </c>
      <c r="D30" s="284" t="s">
        <v>650</v>
      </c>
      <c r="E30" s="334" t="s">
        <v>977</v>
      </c>
      <c r="F30" s="445" t="s">
        <v>1091</v>
      </c>
      <c r="G30" s="269" t="s">
        <v>829</v>
      </c>
      <c r="H30" s="269" t="s">
        <v>835</v>
      </c>
      <c r="I30" s="269" t="s">
        <v>859</v>
      </c>
    </row>
    <row r="31" spans="2:14" s="286" customFormat="1" ht="10.15" customHeight="1" thickBot="1" x14ac:dyDescent="0.3">
      <c r="B31" s="524"/>
      <c r="C31" s="526"/>
      <c r="D31" s="526"/>
      <c r="E31" s="179"/>
      <c r="F31" s="377"/>
      <c r="G31" s="527"/>
      <c r="H31" s="527"/>
      <c r="I31" s="527"/>
    </row>
    <row r="32" spans="2:14" s="171" customFormat="1" ht="25.15" customHeight="1" thickBot="1" x14ac:dyDescent="0.35">
      <c r="B32" s="528" t="s">
        <v>983</v>
      </c>
      <c r="C32" s="529"/>
      <c r="D32" s="529"/>
      <c r="E32" s="529"/>
      <c r="F32" s="530"/>
      <c r="G32" s="531"/>
      <c r="H32" s="531"/>
      <c r="I32" s="531"/>
    </row>
    <row r="33" spans="2:9" s="117" customFormat="1" ht="16.149999999999999" customHeight="1" x14ac:dyDescent="0.3">
      <c r="B33" s="188" t="s">
        <v>1153</v>
      </c>
      <c r="C33" s="189" t="s">
        <v>393</v>
      </c>
      <c r="D33" s="189" t="s">
        <v>984</v>
      </c>
      <c r="E33" s="189" t="s">
        <v>159</v>
      </c>
      <c r="F33" s="532">
        <v>1202.2233099999999</v>
      </c>
      <c r="G33" s="299">
        <f>1435+1129</f>
        <v>2564</v>
      </c>
      <c r="H33" s="299">
        <v>2264.59</v>
      </c>
      <c r="I33" s="299">
        <v>2226</v>
      </c>
    </row>
    <row r="34" spans="2:9" s="6" customFormat="1" ht="16.149999999999999" customHeight="1" x14ac:dyDescent="0.25">
      <c r="B34" s="188" t="s">
        <v>1161</v>
      </c>
      <c r="C34" s="189" t="s">
        <v>393</v>
      </c>
      <c r="D34" s="189" t="s">
        <v>984</v>
      </c>
      <c r="E34" s="189" t="s">
        <v>159</v>
      </c>
      <c r="F34" s="532">
        <v>1219.71549</v>
      </c>
      <c r="G34" s="299">
        <v>2130</v>
      </c>
      <c r="H34" s="299">
        <v>2846.9</v>
      </c>
      <c r="I34" s="299">
        <v>4426</v>
      </c>
    </row>
    <row r="35" spans="2:9" s="6" customFormat="1" ht="16.149999999999999" customHeight="1" thickBot="1" x14ac:dyDescent="0.3">
      <c r="B35" s="241" t="s">
        <v>1092</v>
      </c>
      <c r="C35" s="238" t="s">
        <v>393</v>
      </c>
      <c r="D35" s="238" t="s">
        <v>984</v>
      </c>
      <c r="E35" s="238" t="s">
        <v>159</v>
      </c>
      <c r="F35" s="533">
        <f>F33+F34</f>
        <v>2421.9387999999999</v>
      </c>
      <c r="G35" s="534">
        <f>G33+G34</f>
        <v>4694</v>
      </c>
      <c r="H35" s="534">
        <v>5111.49</v>
      </c>
      <c r="I35" s="534">
        <v>6652</v>
      </c>
    </row>
    <row r="36" spans="2:9" s="6" customFormat="1" ht="16.149999999999999" customHeight="1" thickBot="1" x14ac:dyDescent="0.3">
      <c r="B36" s="86"/>
      <c r="C36" s="87"/>
      <c r="D36" s="87"/>
      <c r="E36" s="87"/>
      <c r="F36" s="535"/>
      <c r="G36" s="536"/>
      <c r="H36" s="536"/>
      <c r="I36" s="536"/>
    </row>
    <row r="37" spans="2:9" s="171" customFormat="1" ht="25.15" customHeight="1" thickBot="1" x14ac:dyDescent="0.35">
      <c r="B37" s="537" t="s">
        <v>985</v>
      </c>
      <c r="C37" s="538"/>
      <c r="D37" s="538"/>
      <c r="E37" s="538"/>
      <c r="F37" s="539"/>
      <c r="G37" s="540"/>
      <c r="H37" s="540"/>
      <c r="I37" s="540"/>
    </row>
    <row r="38" spans="2:9" s="6" customFormat="1" ht="16.149999999999999" customHeight="1" x14ac:dyDescent="0.25">
      <c r="B38" s="188" t="s">
        <v>1154</v>
      </c>
      <c r="C38" s="189" t="s">
        <v>393</v>
      </c>
      <c r="D38" s="189" t="s">
        <v>984</v>
      </c>
      <c r="E38" s="189" t="s">
        <v>159</v>
      </c>
      <c r="F38" s="541">
        <v>2</v>
      </c>
      <c r="G38" s="299">
        <v>75</v>
      </c>
      <c r="H38" s="299">
        <v>2.2999999999999998</v>
      </c>
      <c r="I38" s="299">
        <v>2</v>
      </c>
    </row>
    <row r="39" spans="2:9" s="6" customFormat="1" ht="16.149999999999999" customHeight="1" x14ac:dyDescent="0.25">
      <c r="B39" s="188" t="s">
        <v>1162</v>
      </c>
      <c r="C39" s="189" t="s">
        <v>393</v>
      </c>
      <c r="D39" s="189" t="s">
        <v>984</v>
      </c>
      <c r="E39" s="189" t="s">
        <v>159</v>
      </c>
      <c r="F39" s="541">
        <v>0</v>
      </c>
      <c r="G39" s="299">
        <v>0</v>
      </c>
      <c r="H39" s="299">
        <v>0.5</v>
      </c>
      <c r="I39" s="299">
        <v>1</v>
      </c>
    </row>
    <row r="40" spans="2:9" s="14" customFormat="1" ht="31.15" customHeight="1" thickBot="1" x14ac:dyDescent="0.35">
      <c r="B40" s="542" t="s">
        <v>162</v>
      </c>
      <c r="C40" s="542" t="s">
        <v>393</v>
      </c>
      <c r="D40" s="543" t="s">
        <v>984</v>
      </c>
      <c r="E40" s="544" t="s">
        <v>159</v>
      </c>
      <c r="F40" s="545">
        <f>F38+F39</f>
        <v>2</v>
      </c>
      <c r="G40" s="546">
        <f>SUBTOTAL(9,G38:G39)</f>
        <v>75</v>
      </c>
      <c r="H40" s="546">
        <f t="shared" ref="H40:I40" si="0">SUBTOTAL(9,H38:H39)</f>
        <v>2.8</v>
      </c>
      <c r="I40" s="546">
        <f t="shared" si="0"/>
        <v>3</v>
      </c>
    </row>
    <row r="41" spans="2:9" s="14" customFormat="1" ht="21" customHeight="1" thickBot="1" x14ac:dyDescent="0.35">
      <c r="B41" s="547"/>
      <c r="C41" s="547"/>
      <c r="D41" s="249"/>
      <c r="E41" s="246"/>
      <c r="F41" s="548"/>
      <c r="G41" s="549"/>
      <c r="H41" s="549"/>
      <c r="I41" s="549"/>
    </row>
    <row r="42" spans="2:9" s="171" customFormat="1" ht="25.15" customHeight="1" thickBot="1" x14ac:dyDescent="0.35">
      <c r="B42" s="550" t="s">
        <v>986</v>
      </c>
      <c r="C42" s="551"/>
      <c r="D42" s="551"/>
      <c r="E42" s="551"/>
      <c r="F42" s="552"/>
      <c r="G42" s="553"/>
      <c r="H42" s="553"/>
      <c r="I42" s="553"/>
    </row>
    <row r="43" spans="2:9" s="1" customFormat="1" ht="16.149999999999999" customHeight="1" x14ac:dyDescent="0.25">
      <c r="B43" s="188" t="s">
        <v>1155</v>
      </c>
      <c r="C43" s="189" t="s">
        <v>393</v>
      </c>
      <c r="D43" s="189"/>
      <c r="E43" s="189" t="s">
        <v>159</v>
      </c>
      <c r="F43" s="295">
        <v>387</v>
      </c>
      <c r="G43" s="299">
        <f>344+37</f>
        <v>381</v>
      </c>
      <c r="H43" s="299">
        <v>325.60000000000002</v>
      </c>
      <c r="I43" s="299">
        <v>263</v>
      </c>
    </row>
    <row r="44" spans="2:9" s="1" customFormat="1" ht="16.149999999999999" customHeight="1" x14ac:dyDescent="0.25">
      <c r="B44" s="188" t="s">
        <v>1163</v>
      </c>
      <c r="C44" s="189" t="s">
        <v>393</v>
      </c>
      <c r="D44" s="189"/>
      <c r="E44" s="189" t="s">
        <v>159</v>
      </c>
      <c r="F44" s="295">
        <v>30</v>
      </c>
      <c r="G44" s="299">
        <v>0</v>
      </c>
      <c r="H44" s="299">
        <v>77.2</v>
      </c>
      <c r="I44" s="299">
        <v>124</v>
      </c>
    </row>
    <row r="45" spans="2:9" s="4" customFormat="1" ht="21" customHeight="1" x14ac:dyDescent="0.3">
      <c r="B45" s="554" t="s">
        <v>164</v>
      </c>
      <c r="C45" s="554" t="s">
        <v>393</v>
      </c>
      <c r="D45" s="554"/>
      <c r="E45" s="554" t="s">
        <v>159</v>
      </c>
      <c r="F45" s="555">
        <f>F43+F44</f>
        <v>417</v>
      </c>
      <c r="G45" s="556">
        <f>SUBTOTAL(9,G43:G44)</f>
        <v>381</v>
      </c>
      <c r="H45" s="556">
        <f t="shared" ref="H45:I45" si="1">SUBTOTAL(9,H43:H44)</f>
        <v>402.8</v>
      </c>
      <c r="I45" s="556">
        <f t="shared" si="1"/>
        <v>387</v>
      </c>
    </row>
    <row r="46" spans="2:9" s="4" customFormat="1" ht="21" customHeight="1" thickBot="1" x14ac:dyDescent="0.35">
      <c r="B46" s="547"/>
      <c r="C46" s="547"/>
      <c r="D46" s="547"/>
      <c r="E46" s="547"/>
      <c r="F46" s="557"/>
      <c r="G46" s="558"/>
      <c r="H46" s="558"/>
      <c r="I46" s="558"/>
    </row>
    <row r="47" spans="2:9" s="563" customFormat="1" ht="25.15" customHeight="1" thickBot="1" x14ac:dyDescent="0.35">
      <c r="B47" s="559" t="s">
        <v>987</v>
      </c>
      <c r="C47" s="560"/>
      <c r="D47" s="560"/>
      <c r="E47" s="560"/>
      <c r="F47" s="561"/>
      <c r="G47" s="562"/>
      <c r="H47" s="562"/>
      <c r="I47" s="562"/>
    </row>
    <row r="48" spans="2:9" s="1" customFormat="1" ht="16.149999999999999" customHeight="1" x14ac:dyDescent="0.25">
      <c r="B48" s="188" t="s">
        <v>1156</v>
      </c>
      <c r="C48" s="189" t="s">
        <v>393</v>
      </c>
      <c r="D48" s="189"/>
      <c r="E48" s="189" t="s">
        <v>159</v>
      </c>
      <c r="F48" s="295">
        <v>0</v>
      </c>
      <c r="G48" s="299">
        <v>3</v>
      </c>
      <c r="H48" s="299">
        <v>6.3</v>
      </c>
      <c r="I48" s="299">
        <v>6</v>
      </c>
    </row>
    <row r="49" spans="2:9" s="1" customFormat="1" ht="16.149999999999999" customHeight="1" x14ac:dyDescent="0.25">
      <c r="B49" s="188" t="s">
        <v>1164</v>
      </c>
      <c r="C49" s="189" t="s">
        <v>393</v>
      </c>
      <c r="D49" s="189"/>
      <c r="E49" s="189" t="s">
        <v>159</v>
      </c>
      <c r="F49" s="295">
        <v>14</v>
      </c>
      <c r="G49" s="299">
        <v>21</v>
      </c>
      <c r="H49" s="299">
        <v>42</v>
      </c>
      <c r="I49" s="299">
        <v>56</v>
      </c>
    </row>
    <row r="50" spans="2:9" s="4" customFormat="1" ht="21" customHeight="1" thickBot="1" x14ac:dyDescent="0.35">
      <c r="B50" s="564" t="s">
        <v>988</v>
      </c>
      <c r="C50" s="564" t="s">
        <v>393</v>
      </c>
      <c r="D50" s="564"/>
      <c r="E50" s="564" t="s">
        <v>159</v>
      </c>
      <c r="F50" s="565">
        <f>F48+F49</f>
        <v>14</v>
      </c>
      <c r="G50" s="565">
        <f>SUBTOTAL(9,G48:G49)</f>
        <v>24</v>
      </c>
      <c r="H50" s="565">
        <f t="shared" ref="H50:I50" si="2">SUBTOTAL(9,H48:H49)</f>
        <v>48.3</v>
      </c>
      <c r="I50" s="565">
        <f t="shared" si="2"/>
        <v>62</v>
      </c>
    </row>
    <row r="51" spans="2:9" s="4" customFormat="1" ht="21" customHeight="1" thickBot="1" x14ac:dyDescent="0.35">
      <c r="B51" s="547"/>
      <c r="C51" s="547"/>
      <c r="D51" s="547"/>
      <c r="E51" s="547"/>
      <c r="F51" s="557"/>
      <c r="G51" s="557"/>
      <c r="H51" s="557"/>
      <c r="I51" s="557"/>
    </row>
    <row r="52" spans="2:9" s="563" customFormat="1" ht="25.15" customHeight="1" thickBot="1" x14ac:dyDescent="0.35">
      <c r="B52" s="528" t="s">
        <v>989</v>
      </c>
      <c r="C52" s="529"/>
      <c r="D52" s="529"/>
      <c r="E52" s="529"/>
      <c r="F52" s="530"/>
      <c r="G52" s="531"/>
      <c r="H52" s="531"/>
      <c r="I52" s="531"/>
    </row>
    <row r="53" spans="2:9" s="1" customFormat="1" ht="16.149999999999999" customHeight="1" x14ac:dyDescent="0.25">
      <c r="B53" s="188" t="s">
        <v>1160</v>
      </c>
      <c r="C53" s="189" t="s">
        <v>393</v>
      </c>
      <c r="D53" s="189" t="s">
        <v>984</v>
      </c>
      <c r="E53" s="189" t="s">
        <v>159</v>
      </c>
      <c r="F53" s="295">
        <v>2</v>
      </c>
      <c r="G53" s="299">
        <v>3</v>
      </c>
      <c r="H53" s="299">
        <v>16.8</v>
      </c>
      <c r="I53" s="299">
        <v>16</v>
      </c>
    </row>
    <row r="54" spans="2:9" s="1" customFormat="1" ht="16.149999999999999" customHeight="1" x14ac:dyDescent="0.25">
      <c r="B54" s="188" t="s">
        <v>1165</v>
      </c>
      <c r="C54" s="189" t="s">
        <v>393</v>
      </c>
      <c r="D54" s="189" t="s">
        <v>984</v>
      </c>
      <c r="E54" s="189" t="s">
        <v>159</v>
      </c>
      <c r="F54" s="295">
        <v>84</v>
      </c>
      <c r="G54" s="299">
        <v>44</v>
      </c>
      <c r="H54" s="299">
        <v>86</v>
      </c>
      <c r="I54" s="299">
        <v>76</v>
      </c>
    </row>
    <row r="55" spans="2:9" s="4" customFormat="1" ht="33" customHeight="1" thickBot="1" x14ac:dyDescent="0.35">
      <c r="B55" s="450" t="s">
        <v>166</v>
      </c>
      <c r="C55" s="450" t="s">
        <v>393</v>
      </c>
      <c r="D55" s="450" t="s">
        <v>984</v>
      </c>
      <c r="E55" s="450" t="s">
        <v>159</v>
      </c>
      <c r="F55" s="566">
        <f>F53+F54</f>
        <v>86</v>
      </c>
      <c r="G55" s="566">
        <f>SUBTOTAL(9,G53:G54)</f>
        <v>47</v>
      </c>
      <c r="H55" s="566">
        <f t="shared" ref="H55:I55" si="3">SUBTOTAL(9,H53:H54)</f>
        <v>102.8</v>
      </c>
      <c r="I55" s="566">
        <f t="shared" si="3"/>
        <v>92</v>
      </c>
    </row>
    <row r="56" spans="2:9" s="4" customFormat="1" ht="21" customHeight="1" thickBot="1" x14ac:dyDescent="0.35">
      <c r="B56" s="547"/>
      <c r="C56" s="547"/>
      <c r="D56" s="547"/>
      <c r="E56" s="547"/>
      <c r="F56" s="557"/>
      <c r="G56" s="557"/>
      <c r="H56" s="557"/>
      <c r="I56" s="557"/>
    </row>
    <row r="57" spans="2:9" s="567" customFormat="1" ht="25.15" customHeight="1" thickBot="1" x14ac:dyDescent="0.35">
      <c r="B57" s="537" t="s">
        <v>990</v>
      </c>
      <c r="C57" s="538"/>
      <c r="D57" s="538"/>
      <c r="E57" s="538"/>
      <c r="F57" s="539"/>
      <c r="G57" s="540"/>
      <c r="H57" s="540"/>
      <c r="I57" s="540"/>
    </row>
    <row r="58" spans="2:9" s="1" customFormat="1" ht="16.149999999999999" customHeight="1" x14ac:dyDescent="0.25">
      <c r="B58" s="188" t="s">
        <v>1159</v>
      </c>
      <c r="C58" s="189" t="s">
        <v>393</v>
      </c>
      <c r="D58" s="189"/>
      <c r="E58" s="189" t="s">
        <v>159</v>
      </c>
      <c r="F58" s="568">
        <v>0</v>
      </c>
      <c r="G58" s="569">
        <v>0</v>
      </c>
      <c r="H58" s="569">
        <v>0</v>
      </c>
      <c r="I58" s="569">
        <v>0</v>
      </c>
    </row>
    <row r="59" spans="2:9" s="1" customFormat="1" ht="16.149999999999999" customHeight="1" x14ac:dyDescent="0.25">
      <c r="B59" s="188" t="s">
        <v>1166</v>
      </c>
      <c r="C59" s="189" t="s">
        <v>393</v>
      </c>
      <c r="D59" s="189"/>
      <c r="E59" s="189" t="s">
        <v>159</v>
      </c>
      <c r="F59" s="568">
        <v>0</v>
      </c>
      <c r="G59" s="569">
        <v>0</v>
      </c>
      <c r="H59" s="569">
        <v>0.1</v>
      </c>
      <c r="I59" s="569">
        <v>0</v>
      </c>
    </row>
    <row r="60" spans="2:9" s="4" customFormat="1" ht="21" customHeight="1" thickBot="1" x14ac:dyDescent="0.35">
      <c r="B60" s="542" t="s">
        <v>167</v>
      </c>
      <c r="C60" s="542" t="s">
        <v>393</v>
      </c>
      <c r="D60" s="542"/>
      <c r="E60" s="542" t="s">
        <v>159</v>
      </c>
      <c r="F60" s="570">
        <f>F58+F59</f>
        <v>0</v>
      </c>
      <c r="G60" s="570">
        <f>SUBTOTAL(9,G58:G59)</f>
        <v>0</v>
      </c>
      <c r="H60" s="570">
        <f t="shared" ref="H60:I60" si="4">SUBTOTAL(9,H58:H59)</f>
        <v>0.1</v>
      </c>
      <c r="I60" s="570">
        <f t="shared" si="4"/>
        <v>0</v>
      </c>
    </row>
    <row r="61" spans="2:9" s="4" customFormat="1" ht="21" customHeight="1" thickBot="1" x14ac:dyDescent="0.35">
      <c r="B61" s="547"/>
      <c r="C61" s="547"/>
      <c r="D61" s="547"/>
      <c r="E61" s="547"/>
      <c r="F61" s="557"/>
      <c r="G61" s="557"/>
      <c r="H61" s="557"/>
      <c r="I61" s="557"/>
    </row>
    <row r="62" spans="2:9" s="567" customFormat="1" ht="25.15" customHeight="1" thickBot="1" x14ac:dyDescent="0.35">
      <c r="B62" s="550" t="s">
        <v>991</v>
      </c>
      <c r="C62" s="551"/>
      <c r="D62" s="551"/>
      <c r="E62" s="551"/>
      <c r="F62" s="552"/>
      <c r="G62" s="553"/>
      <c r="H62" s="553"/>
      <c r="I62" s="553"/>
    </row>
    <row r="63" spans="2:9" s="2" customFormat="1" ht="16.149999999999999" customHeight="1" x14ac:dyDescent="0.3">
      <c r="B63" s="188" t="s">
        <v>1157</v>
      </c>
      <c r="C63" s="189"/>
      <c r="D63" s="189" t="s">
        <v>984</v>
      </c>
      <c r="E63" s="189" t="s">
        <v>169</v>
      </c>
      <c r="F63" s="568">
        <v>0</v>
      </c>
      <c r="G63" s="569">
        <v>0</v>
      </c>
      <c r="H63" s="569">
        <v>0</v>
      </c>
      <c r="I63" s="569">
        <v>0</v>
      </c>
    </row>
    <row r="64" spans="2:9" s="1" customFormat="1" ht="16.149999999999999" customHeight="1" x14ac:dyDescent="0.25">
      <c r="B64" s="188" t="s">
        <v>1167</v>
      </c>
      <c r="C64" s="189"/>
      <c r="D64" s="189" t="s">
        <v>984</v>
      </c>
      <c r="E64" s="189" t="s">
        <v>169</v>
      </c>
      <c r="F64" s="568">
        <v>0</v>
      </c>
      <c r="G64" s="569">
        <v>0</v>
      </c>
      <c r="H64" s="569">
        <v>4.0999999999999996</v>
      </c>
      <c r="I64" s="569">
        <v>4</v>
      </c>
    </row>
    <row r="65" spans="2:13" s="14" customFormat="1" ht="31.5" customHeight="1" thickBot="1" x14ac:dyDescent="0.35">
      <c r="B65" s="571" t="s">
        <v>992</v>
      </c>
      <c r="C65" s="571"/>
      <c r="D65" s="571" t="s">
        <v>984</v>
      </c>
      <c r="E65" s="571" t="s">
        <v>169</v>
      </c>
      <c r="F65" s="572">
        <f>F63+F64</f>
        <v>0</v>
      </c>
      <c r="G65" s="572">
        <f>SUBTOTAL(9,G63:G64)</f>
        <v>0</v>
      </c>
      <c r="H65" s="572">
        <f t="shared" ref="H65:I65" si="5">SUBTOTAL(9,H63:H64)</f>
        <v>4.0999999999999996</v>
      </c>
      <c r="I65" s="572">
        <f t="shared" si="5"/>
        <v>4</v>
      </c>
    </row>
    <row r="66" spans="2:13" s="14" customFormat="1" ht="21" customHeight="1" thickBot="1" x14ac:dyDescent="0.35">
      <c r="B66" s="547"/>
      <c r="C66" s="547"/>
      <c r="D66" s="547"/>
      <c r="E66" s="547"/>
      <c r="F66" s="557"/>
      <c r="G66" s="557"/>
      <c r="H66" s="557"/>
      <c r="I66" s="557"/>
    </row>
    <row r="67" spans="2:13" s="70" customFormat="1" ht="25.15" customHeight="1" thickBot="1" x14ac:dyDescent="0.35">
      <c r="B67" s="559" t="s">
        <v>993</v>
      </c>
      <c r="C67" s="560"/>
      <c r="D67" s="560"/>
      <c r="E67" s="560"/>
      <c r="F67" s="561"/>
      <c r="G67" s="562"/>
      <c r="H67" s="562"/>
      <c r="I67" s="562"/>
    </row>
    <row r="68" spans="2:13" s="117" customFormat="1" ht="16.149999999999999" customHeight="1" x14ac:dyDescent="0.3">
      <c r="B68" s="188" t="s">
        <v>1158</v>
      </c>
      <c r="C68" s="189"/>
      <c r="D68" s="189" t="s">
        <v>984</v>
      </c>
      <c r="E68" s="189" t="s">
        <v>169</v>
      </c>
      <c r="F68" s="568">
        <v>0</v>
      </c>
      <c r="G68" s="569">
        <v>0</v>
      </c>
      <c r="H68" s="569">
        <v>0</v>
      </c>
      <c r="I68" s="569">
        <v>0</v>
      </c>
    </row>
    <row r="69" spans="2:13" s="6" customFormat="1" ht="16.149999999999999" customHeight="1" x14ac:dyDescent="0.25">
      <c r="B69" s="188" t="s">
        <v>1168</v>
      </c>
      <c r="C69" s="189"/>
      <c r="D69" s="189" t="s">
        <v>984</v>
      </c>
      <c r="E69" s="189" t="s">
        <v>169</v>
      </c>
      <c r="F69" s="568">
        <v>0</v>
      </c>
      <c r="G69" s="569">
        <v>0</v>
      </c>
      <c r="H69" s="569">
        <v>1.9</v>
      </c>
      <c r="I69" s="569">
        <v>2</v>
      </c>
    </row>
    <row r="70" spans="2:13" s="14" customFormat="1" ht="39" customHeight="1" thickBot="1" x14ac:dyDescent="0.35">
      <c r="B70" s="564" t="s">
        <v>994</v>
      </c>
      <c r="C70" s="564"/>
      <c r="D70" s="564" t="s">
        <v>984</v>
      </c>
      <c r="E70" s="564" t="s">
        <v>169</v>
      </c>
      <c r="F70" s="573">
        <f>F68+F69</f>
        <v>0</v>
      </c>
      <c r="G70" s="573">
        <f t="shared" ref="G70:I70" si="6">SUBTOTAL(9,G68:G69)</f>
        <v>0</v>
      </c>
      <c r="H70" s="573">
        <f t="shared" si="6"/>
        <v>1.9</v>
      </c>
      <c r="I70" s="573">
        <f t="shared" si="6"/>
        <v>2</v>
      </c>
    </row>
    <row r="71" spans="2:13" s="6" customFormat="1" ht="11.25" customHeight="1" x14ac:dyDescent="0.3">
      <c r="B71" s="574"/>
      <c r="C71" s="575"/>
      <c r="D71" s="575"/>
      <c r="E71" s="575"/>
      <c r="F71" s="576"/>
      <c r="G71" s="577"/>
      <c r="H71" s="577"/>
      <c r="I71" s="577"/>
    </row>
    <row r="72" spans="2:13" s="6" customFormat="1" ht="16.149999999999999" customHeight="1" x14ac:dyDescent="0.3">
      <c r="B72" s="578"/>
      <c r="C72" s="579"/>
      <c r="D72" s="579"/>
      <c r="E72" s="579"/>
      <c r="F72" s="579"/>
      <c r="G72" s="580"/>
      <c r="H72" s="580"/>
      <c r="I72" s="580"/>
      <c r="J72" s="580"/>
    </row>
    <row r="73" spans="2:13" s="7" customFormat="1" ht="39.75" customHeight="1" x14ac:dyDescent="0.3">
      <c r="B73" s="802" t="s">
        <v>1093</v>
      </c>
      <c r="C73" s="802"/>
      <c r="D73" s="802"/>
      <c r="E73" s="802"/>
      <c r="F73" s="802"/>
      <c r="G73" s="802"/>
      <c r="H73" s="802"/>
      <c r="I73" s="802"/>
      <c r="J73" s="802"/>
      <c r="K73" s="802"/>
      <c r="L73" s="802"/>
      <c r="M73" s="16"/>
    </row>
    <row r="74" spans="2:13" s="117" customFormat="1" ht="16.149999999999999" customHeight="1" x14ac:dyDescent="0.3">
      <c r="B74" s="581" t="s">
        <v>1094</v>
      </c>
      <c r="C74" s="1"/>
      <c r="D74" s="1"/>
      <c r="E74" s="1"/>
      <c r="F74" s="1"/>
      <c r="G74" s="3"/>
      <c r="H74" s="3"/>
      <c r="I74" s="3"/>
      <c r="J74" s="3"/>
    </row>
    <row r="75" spans="2:13" s="350" customFormat="1" ht="28.15" customHeight="1" x14ac:dyDescent="0.3">
      <c r="B75" s="167" t="s">
        <v>67</v>
      </c>
      <c r="C75" s="37"/>
      <c r="D75" s="37"/>
      <c r="E75" s="37"/>
      <c r="F75" s="37"/>
      <c r="G75" s="37"/>
      <c r="H75" s="168"/>
      <c r="I75" s="168"/>
      <c r="J75" s="168"/>
      <c r="K75" s="168"/>
      <c r="L75" s="168"/>
    </row>
    <row r="76" spans="2:13" s="286" customFormat="1" ht="21" customHeight="1" x14ac:dyDescent="0.3">
      <c r="B76" s="305" t="s">
        <v>841</v>
      </c>
      <c r="C76" s="305" t="s">
        <v>578</v>
      </c>
      <c r="D76" s="305" t="s">
        <v>650</v>
      </c>
      <c r="E76" s="305" t="s">
        <v>14</v>
      </c>
      <c r="F76" s="445" t="s">
        <v>822</v>
      </c>
      <c r="G76" s="176" t="s">
        <v>828</v>
      </c>
      <c r="H76" s="176" t="s">
        <v>829</v>
      </c>
      <c r="I76" s="176" t="s">
        <v>835</v>
      </c>
      <c r="J76" s="176" t="s">
        <v>859</v>
      </c>
    </row>
    <row r="77" spans="2:13" s="171" customFormat="1" ht="10.15" customHeight="1" thickBot="1" x14ac:dyDescent="0.35">
      <c r="B77" s="353"/>
      <c r="C77" s="306"/>
      <c r="D77" s="306"/>
      <c r="E77" s="306"/>
      <c r="F77" s="354"/>
      <c r="G77" s="308"/>
      <c r="H77" s="308"/>
      <c r="I77" s="308"/>
      <c r="J77" s="308"/>
    </row>
    <row r="78" spans="2:13" s="219" customFormat="1" ht="25.15" customHeight="1" thickBot="1" x14ac:dyDescent="0.35">
      <c r="B78" s="226" t="s">
        <v>995</v>
      </c>
      <c r="C78" s="300"/>
      <c r="D78" s="227"/>
      <c r="E78" s="300"/>
      <c r="F78" s="582"/>
      <c r="G78" s="583"/>
      <c r="H78" s="583"/>
      <c r="I78" s="583"/>
      <c r="J78" s="583"/>
    </row>
    <row r="79" spans="2:13" s="14" customFormat="1" ht="16.149999999999999" customHeight="1" x14ac:dyDescent="0.3">
      <c r="B79" s="188" t="s">
        <v>171</v>
      </c>
      <c r="C79" s="189"/>
      <c r="D79" s="234" t="s">
        <v>996</v>
      </c>
      <c r="E79" s="189" t="s">
        <v>27</v>
      </c>
      <c r="F79" s="448">
        <v>21</v>
      </c>
      <c r="G79" s="449">
        <v>18</v>
      </c>
      <c r="H79" s="449">
        <v>4</v>
      </c>
      <c r="I79" s="449">
        <v>9</v>
      </c>
      <c r="J79" s="449">
        <v>4</v>
      </c>
    </row>
    <row r="80" spans="2:13" s="14" customFormat="1" ht="16.149999999999999" customHeight="1" x14ac:dyDescent="0.3">
      <c r="B80" s="188" t="s">
        <v>997</v>
      </c>
      <c r="C80" s="189" t="s">
        <v>367</v>
      </c>
      <c r="D80" s="234" t="s">
        <v>760</v>
      </c>
      <c r="E80" s="189" t="s">
        <v>27</v>
      </c>
      <c r="F80" s="448">
        <v>3</v>
      </c>
      <c r="G80" s="449">
        <v>3</v>
      </c>
      <c r="H80" s="449">
        <v>0</v>
      </c>
      <c r="I80" s="449">
        <v>2</v>
      </c>
      <c r="J80" s="449">
        <v>0</v>
      </c>
    </row>
    <row r="81" spans="2:12" s="14" customFormat="1" ht="16.149999999999999" customHeight="1" x14ac:dyDescent="0.3">
      <c r="B81" s="309" t="s">
        <v>644</v>
      </c>
      <c r="C81" s="584"/>
      <c r="D81" s="310" t="s">
        <v>998</v>
      </c>
      <c r="E81" s="255" t="s">
        <v>27</v>
      </c>
      <c r="F81" s="467">
        <v>4</v>
      </c>
      <c r="G81" s="585">
        <v>1</v>
      </c>
      <c r="H81" s="585">
        <v>0</v>
      </c>
      <c r="I81" s="586">
        <v>3</v>
      </c>
      <c r="J81" s="586">
        <v>0</v>
      </c>
    </row>
    <row r="82" spans="2:12" s="171" customFormat="1" ht="20.25" customHeight="1" x14ac:dyDescent="0.3">
      <c r="B82" s="353"/>
      <c r="C82" s="306"/>
      <c r="D82" s="306"/>
      <c r="E82" s="306"/>
      <c r="F82" s="354"/>
      <c r="G82" s="308"/>
      <c r="H82" s="308"/>
      <c r="I82" s="308"/>
      <c r="J82" s="308"/>
    </row>
    <row r="83" spans="2:12" s="587" customFormat="1" ht="16.149999999999999" customHeight="1" x14ac:dyDescent="0.3">
      <c r="B83" s="1"/>
      <c r="C83" s="1"/>
      <c r="D83" s="1"/>
      <c r="E83" s="1"/>
      <c r="F83" s="1"/>
      <c r="G83" s="1"/>
      <c r="H83" s="2"/>
      <c r="I83" s="3"/>
      <c r="J83" s="3"/>
      <c r="K83" s="3"/>
      <c r="L83" s="3"/>
    </row>
    <row r="84" spans="2:12" s="587" customFormat="1" ht="16.149999999999999" customHeight="1" x14ac:dyDescent="0.3">
      <c r="B84" s="1"/>
      <c r="C84" s="1"/>
      <c r="D84" s="1"/>
      <c r="E84" s="1"/>
      <c r="F84" s="1"/>
      <c r="G84" s="1"/>
      <c r="H84" s="2"/>
      <c r="I84" s="3"/>
      <c r="J84" s="3"/>
      <c r="K84" s="3"/>
      <c r="L84" s="3"/>
    </row>
    <row r="85" spans="2:12" s="587" customFormat="1" ht="16.149999999999999" customHeight="1" x14ac:dyDescent="0.3">
      <c r="B85" s="1"/>
      <c r="C85" s="1"/>
      <c r="D85" s="1"/>
      <c r="E85" s="1"/>
      <c r="F85" s="1"/>
      <c r="G85" s="1"/>
      <c r="H85" s="2"/>
      <c r="I85" s="3"/>
      <c r="J85" s="3"/>
      <c r="K85" s="3"/>
      <c r="L85" s="3"/>
    </row>
    <row r="86" spans="2:12" s="587" customFormat="1" ht="16.149999999999999" customHeight="1" x14ac:dyDescent="0.3">
      <c r="B86" s="1"/>
      <c r="C86" s="1"/>
      <c r="D86" s="1"/>
      <c r="E86" s="1"/>
      <c r="F86" s="1"/>
      <c r="G86" s="1"/>
      <c r="H86" s="2"/>
      <c r="I86" s="3"/>
      <c r="J86" s="3"/>
      <c r="K86" s="3"/>
      <c r="L86" s="3"/>
    </row>
    <row r="87" spans="2:12" s="587" customFormat="1" ht="16.149999999999999" customHeight="1" x14ac:dyDescent="0.3">
      <c r="B87" s="1"/>
      <c r="C87" s="1"/>
      <c r="D87" s="1"/>
      <c r="E87" s="1"/>
      <c r="F87" s="1"/>
      <c r="G87" s="1"/>
      <c r="H87" s="2"/>
      <c r="I87" s="3"/>
      <c r="J87" s="3"/>
      <c r="K87" s="3"/>
      <c r="L87" s="3"/>
    </row>
    <row r="88" spans="2:12" s="587" customFormat="1" ht="16.149999999999999" customHeight="1" x14ac:dyDescent="0.3">
      <c r="B88" s="1"/>
      <c r="C88" s="1"/>
      <c r="D88" s="1"/>
      <c r="E88" s="1"/>
      <c r="F88" s="1"/>
      <c r="G88" s="1"/>
      <c r="H88" s="2"/>
      <c r="I88" s="3"/>
      <c r="J88" s="3"/>
      <c r="K88" s="3"/>
      <c r="L88" s="3"/>
    </row>
    <row r="89" spans="2:12" s="6" customFormat="1" ht="16.149999999999999" customHeight="1" x14ac:dyDescent="0.3">
      <c r="B89" s="1"/>
      <c r="C89" s="1"/>
      <c r="D89" s="1"/>
      <c r="E89" s="1"/>
      <c r="F89" s="1"/>
      <c r="G89" s="1"/>
      <c r="H89" s="2"/>
      <c r="I89" s="3"/>
      <c r="J89" s="3"/>
      <c r="K89" s="3"/>
      <c r="L89" s="3"/>
    </row>
    <row r="90" spans="2:12" s="6" customFormat="1" ht="16.149999999999999" customHeight="1" x14ac:dyDescent="0.3">
      <c r="B90" s="1"/>
      <c r="C90" s="1"/>
      <c r="D90" s="1"/>
      <c r="E90" s="1"/>
      <c r="F90" s="1"/>
      <c r="G90" s="1"/>
      <c r="H90" s="2"/>
      <c r="I90" s="3"/>
      <c r="J90" s="3"/>
      <c r="K90" s="3"/>
      <c r="L90" s="3"/>
    </row>
    <row r="91" spans="2:12" s="6" customFormat="1" ht="16.149999999999999" customHeight="1" x14ac:dyDescent="0.3">
      <c r="B91" s="1"/>
      <c r="C91" s="1"/>
      <c r="D91" s="1"/>
      <c r="E91" s="1"/>
      <c r="F91" s="1"/>
      <c r="G91" s="1"/>
      <c r="H91" s="2"/>
      <c r="I91" s="3"/>
      <c r="J91" s="3"/>
      <c r="K91" s="3"/>
      <c r="L91" s="3"/>
    </row>
    <row r="92" spans="2:12" s="6" customFormat="1" ht="16.149999999999999" customHeight="1" x14ac:dyDescent="0.3">
      <c r="B92" s="1"/>
      <c r="C92" s="1"/>
      <c r="D92" s="1"/>
      <c r="E92" s="1"/>
      <c r="F92" s="1"/>
      <c r="G92" s="1"/>
      <c r="H92" s="2"/>
      <c r="I92" s="3"/>
      <c r="J92" s="3"/>
      <c r="K92" s="3"/>
      <c r="L92" s="3"/>
    </row>
    <row r="93" spans="2:12" s="6" customFormat="1" ht="16.149999999999999" customHeight="1" x14ac:dyDescent="0.3">
      <c r="B93" s="1"/>
      <c r="C93" s="1"/>
      <c r="D93" s="1"/>
      <c r="E93" s="1"/>
      <c r="F93" s="1"/>
      <c r="G93" s="1"/>
      <c r="H93" s="2"/>
      <c r="I93" s="3"/>
      <c r="J93" s="3"/>
      <c r="K93" s="3"/>
      <c r="L93" s="3"/>
    </row>
    <row r="94" spans="2:12" s="6" customFormat="1" ht="16.149999999999999" customHeight="1" x14ac:dyDescent="0.3">
      <c r="B94" s="1"/>
      <c r="C94" s="1"/>
      <c r="D94" s="1"/>
      <c r="E94" s="1"/>
      <c r="F94" s="1"/>
      <c r="G94" s="1"/>
      <c r="H94" s="2"/>
      <c r="I94" s="3"/>
      <c r="J94" s="3"/>
      <c r="K94" s="3"/>
      <c r="L94" s="3"/>
    </row>
    <row r="95" spans="2:12" s="6" customFormat="1" ht="16.149999999999999" customHeight="1" x14ac:dyDescent="0.3">
      <c r="B95" s="1"/>
      <c r="C95" s="1"/>
      <c r="D95" s="1"/>
      <c r="E95" s="1"/>
      <c r="F95" s="1"/>
      <c r="G95" s="1"/>
      <c r="H95" s="2"/>
      <c r="I95" s="3"/>
      <c r="J95" s="3"/>
      <c r="K95" s="3"/>
      <c r="L95" s="3"/>
    </row>
    <row r="96" spans="2:12" s="6" customFormat="1" ht="16.149999999999999" customHeight="1" x14ac:dyDescent="0.3">
      <c r="B96" s="1"/>
      <c r="C96" s="1"/>
      <c r="D96" s="1"/>
      <c r="E96" s="1"/>
      <c r="F96" s="1"/>
      <c r="G96" s="1"/>
      <c r="H96" s="2"/>
      <c r="I96" s="3"/>
      <c r="J96" s="3"/>
      <c r="K96" s="3"/>
      <c r="L96" s="3"/>
    </row>
    <row r="97" spans="2:12" s="6" customFormat="1" ht="16.149999999999999" customHeight="1" x14ac:dyDescent="0.3">
      <c r="B97" s="1"/>
      <c r="C97" s="1"/>
      <c r="D97" s="1"/>
      <c r="E97" s="1"/>
      <c r="F97" s="1"/>
      <c r="G97" s="1"/>
      <c r="H97" s="2"/>
      <c r="I97" s="3"/>
      <c r="J97" s="3"/>
      <c r="K97" s="3"/>
      <c r="L97" s="3"/>
    </row>
    <row r="98" spans="2:12" s="6" customFormat="1" ht="16.149999999999999" customHeight="1" x14ac:dyDescent="0.3">
      <c r="B98" s="1"/>
      <c r="C98" s="1"/>
      <c r="D98" s="1"/>
      <c r="E98" s="1"/>
      <c r="F98" s="1"/>
      <c r="G98" s="1"/>
      <c r="H98" s="2"/>
      <c r="I98" s="3"/>
      <c r="J98" s="3"/>
      <c r="K98" s="3"/>
      <c r="L98" s="3"/>
    </row>
  </sheetData>
  <sheetProtection algorithmName="SHA-512" hashValue="5Uce5sJDYQdsTUFqtimPzhBxPgH+JFgm1SVlP2hZKr5q8/siQQH+CrKCTGiB1fDZvaoOdSwoQE3XOUvgDZzlMg==" saltValue="pbDpQINsuep7wnUFjOAjZw==" spinCount="100000" sheet="1" selectLockedCells="1" sort="0" autoFilter="0" pivotTables="0"/>
  <mergeCells count="4">
    <mergeCell ref="B24:L24"/>
    <mergeCell ref="B73:L73"/>
    <mergeCell ref="B25:E25"/>
    <mergeCell ref="B26:F26"/>
  </mergeCells>
  <pageMargins left="0.23622047244094491" right="0.23622047244094491" top="0.39370078740157483" bottom="0.39370078740157483" header="0.31496062992125984" footer="0.31496062992125984"/>
  <pageSetup paperSize="8" scale="89" fitToHeight="3" orientation="landscape" r:id="rId1"/>
  <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30A65-F6A8-4F51-BB9E-CC141DC06273}">
  <sheetPr>
    <tabColor rgb="FF66FFFF"/>
    <pageSetUpPr fitToPage="1"/>
  </sheetPr>
  <dimension ref="B1:M50"/>
  <sheetViews>
    <sheetView showGridLines="0" zoomScale="80" zoomScaleNormal="80" workbookViewId="0">
      <selection activeCell="F19" sqref="F19"/>
    </sheetView>
  </sheetViews>
  <sheetFormatPr defaultColWidth="9" defaultRowHeight="16.149999999999999" customHeight="1" x14ac:dyDescent="0.25"/>
  <cols>
    <col min="1" max="1" width="3.25" style="12" customWidth="1"/>
    <col min="2" max="2" width="76.25" style="12" customWidth="1"/>
    <col min="3" max="6" width="11.58203125" style="12" customWidth="1"/>
    <col min="7" max="7" width="11.58203125" style="22" customWidth="1"/>
    <col min="8" max="10" width="11.58203125" style="12" customWidth="1"/>
    <col min="11" max="11" width="10.58203125" style="12" customWidth="1"/>
    <col min="12" max="16384" width="9" style="12"/>
  </cols>
  <sheetData>
    <row r="1" spans="2:12" s="6" customFormat="1" ht="16.149999999999999" customHeight="1" x14ac:dyDescent="0.3">
      <c r="B1" s="1"/>
      <c r="C1" s="1"/>
      <c r="D1" s="9"/>
      <c r="E1" s="1"/>
      <c r="F1" s="9"/>
      <c r="G1" s="1"/>
      <c r="H1" s="2"/>
      <c r="I1" s="8"/>
      <c r="J1" s="8"/>
    </row>
    <row r="2" spans="2:12" s="6" customFormat="1" ht="16.149999999999999" customHeight="1" x14ac:dyDescent="0.3">
      <c r="B2" s="1"/>
      <c r="C2" s="1"/>
      <c r="D2" s="9"/>
      <c r="E2" s="1"/>
      <c r="F2" s="9"/>
      <c r="G2" s="1"/>
      <c r="H2" s="2"/>
      <c r="I2" s="8"/>
      <c r="J2" s="8"/>
    </row>
    <row r="3" spans="2:12" s="6" customFormat="1" ht="16.149999999999999" customHeight="1" x14ac:dyDescent="0.3">
      <c r="B3" s="1"/>
      <c r="C3" s="1"/>
      <c r="D3" s="9"/>
      <c r="E3" s="1"/>
      <c r="F3" s="9"/>
      <c r="G3" s="1"/>
      <c r="H3" s="2"/>
      <c r="I3" s="8"/>
      <c r="J3" s="8"/>
    </row>
    <row r="4" spans="2:12" s="6" customFormat="1" ht="16.149999999999999" customHeight="1" x14ac:dyDescent="0.3">
      <c r="B4" s="1"/>
      <c r="C4" s="1"/>
      <c r="D4" s="9"/>
      <c r="E4" s="1"/>
      <c r="F4" s="9"/>
      <c r="G4" s="1"/>
      <c r="H4" s="2"/>
      <c r="I4" s="8"/>
      <c r="J4" s="8"/>
    </row>
    <row r="5" spans="2:12" s="6" customFormat="1" ht="50.15" customHeight="1" x14ac:dyDescent="0.3">
      <c r="B5" s="1"/>
      <c r="C5" s="1"/>
      <c r="D5" s="1"/>
      <c r="E5" s="1"/>
      <c r="F5" s="1"/>
      <c r="G5" s="1"/>
      <c r="H5" s="2"/>
      <c r="I5" s="3"/>
      <c r="J5" s="3"/>
    </row>
    <row r="6" spans="2:12" s="6" customFormat="1" ht="16.149999999999999" customHeight="1" x14ac:dyDescent="0.25">
      <c r="B6" s="1"/>
      <c r="C6" s="1"/>
      <c r="D6" s="1"/>
      <c r="E6" s="1"/>
      <c r="F6" s="1"/>
      <c r="G6" s="1"/>
      <c r="H6" s="1"/>
      <c r="I6" s="8"/>
      <c r="J6" s="8"/>
    </row>
    <row r="7" spans="2:12" s="166" customFormat="1" ht="28.15" customHeight="1" x14ac:dyDescent="0.5">
      <c r="B7" s="159" t="s">
        <v>1017</v>
      </c>
      <c r="C7" s="160"/>
      <c r="D7" s="160"/>
      <c r="E7" s="160"/>
      <c r="F7" s="161"/>
      <c r="G7" s="162"/>
      <c r="H7" s="161"/>
      <c r="I7" s="471"/>
      <c r="J7" s="471"/>
    </row>
    <row r="8" spans="2:12" s="14" customFormat="1" ht="16.149999999999999" customHeight="1" x14ac:dyDescent="0.3">
      <c r="B8" s="1"/>
      <c r="C8" s="1"/>
      <c r="D8" s="1"/>
      <c r="H8" s="2"/>
      <c r="I8" s="5"/>
      <c r="J8" s="5"/>
    </row>
    <row r="9" spans="2:12" s="350" customFormat="1" ht="28.15" customHeight="1" x14ac:dyDescent="0.3">
      <c r="B9" s="167" t="s">
        <v>175</v>
      </c>
      <c r="C9" s="37"/>
      <c r="D9" s="37"/>
      <c r="E9" s="37"/>
      <c r="G9" s="37"/>
      <c r="H9" s="168"/>
      <c r="I9" s="168"/>
      <c r="J9" s="168"/>
    </row>
    <row r="10" spans="2:12" s="459" customFormat="1" ht="21" customHeight="1" x14ac:dyDescent="0.3">
      <c r="B10" s="284" t="s">
        <v>841</v>
      </c>
      <c r="C10" s="334" t="s">
        <v>578</v>
      </c>
      <c r="D10" s="334" t="s">
        <v>650</v>
      </c>
      <c r="E10" s="334" t="s">
        <v>14</v>
      </c>
      <c r="F10" s="445" t="s">
        <v>822</v>
      </c>
      <c r="G10" s="269" t="s">
        <v>828</v>
      </c>
      <c r="H10" s="269" t="s">
        <v>829</v>
      </c>
      <c r="I10" s="176" t="s">
        <v>835</v>
      </c>
      <c r="J10" s="269" t="s">
        <v>859</v>
      </c>
      <c r="L10" s="472"/>
    </row>
    <row r="11" spans="2:12" s="126" customFormat="1" ht="10.15" customHeight="1" x14ac:dyDescent="0.3">
      <c r="B11" s="287"/>
      <c r="C11" s="473"/>
      <c r="D11" s="473"/>
      <c r="E11" s="473"/>
      <c r="F11" s="473"/>
      <c r="G11" s="307"/>
      <c r="H11" s="307"/>
      <c r="I11" s="308"/>
      <c r="J11" s="307"/>
      <c r="L11" s="474"/>
    </row>
    <row r="12" spans="2:12" s="19" customFormat="1" ht="16.149999999999999" customHeight="1" x14ac:dyDescent="0.3">
      <c r="B12" s="194" t="s">
        <v>999</v>
      </c>
      <c r="C12" s="230"/>
      <c r="D12" s="230"/>
      <c r="E12" s="189" t="s">
        <v>27</v>
      </c>
      <c r="F12" s="475">
        <v>11979</v>
      </c>
      <c r="G12" s="476">
        <v>11271</v>
      </c>
      <c r="H12" s="476">
        <v>10848</v>
      </c>
      <c r="I12" s="477">
        <v>10538</v>
      </c>
      <c r="J12" s="478">
        <v>9936</v>
      </c>
      <c r="L12" s="112"/>
    </row>
    <row r="13" spans="2:12" s="19" customFormat="1" ht="9.75" customHeight="1" thickBot="1" x14ac:dyDescent="0.35">
      <c r="B13" s="80"/>
      <c r="C13" s="81"/>
      <c r="D13" s="81"/>
      <c r="E13" s="82"/>
      <c r="F13" s="82"/>
      <c r="G13" s="83"/>
      <c r="H13" s="83"/>
      <c r="I13" s="84"/>
      <c r="J13" s="85"/>
      <c r="L13" s="112"/>
    </row>
    <row r="14" spans="2:12" ht="16.149999999999999" customHeight="1" x14ac:dyDescent="0.25">
      <c r="B14" s="6"/>
      <c r="C14" s="66"/>
      <c r="D14" s="38"/>
      <c r="E14" s="39"/>
      <c r="F14" s="23"/>
      <c r="G14" s="23"/>
      <c r="H14" s="24"/>
      <c r="I14" s="6"/>
      <c r="J14" s="6"/>
      <c r="L14" s="113"/>
    </row>
    <row r="15" spans="2:12" s="350" customFormat="1" ht="28.15" customHeight="1" x14ac:dyDescent="0.3">
      <c r="B15" s="167" t="s">
        <v>1000</v>
      </c>
      <c r="C15" s="37"/>
      <c r="D15" s="37"/>
      <c r="E15" s="37"/>
      <c r="G15" s="37"/>
      <c r="H15" s="168"/>
      <c r="L15" s="479"/>
    </row>
    <row r="16" spans="2:12" s="459" customFormat="1" ht="21" customHeight="1" x14ac:dyDescent="0.3">
      <c r="B16" s="284" t="s">
        <v>841</v>
      </c>
      <c r="C16" s="334" t="s">
        <v>578</v>
      </c>
      <c r="D16" s="334" t="s">
        <v>650</v>
      </c>
      <c r="E16" s="334" t="s">
        <v>14</v>
      </c>
      <c r="F16" s="445" t="s">
        <v>822</v>
      </c>
      <c r="G16" s="269" t="s">
        <v>828</v>
      </c>
      <c r="H16" s="269" t="s">
        <v>829</v>
      </c>
      <c r="I16" s="176" t="s">
        <v>835</v>
      </c>
      <c r="L16" s="112"/>
    </row>
    <row r="17" spans="2:13" s="126" customFormat="1" ht="10.15" customHeight="1" x14ac:dyDescent="0.3">
      <c r="B17" s="287"/>
      <c r="C17" s="473"/>
      <c r="D17" s="473"/>
      <c r="E17" s="473"/>
      <c r="F17" s="473"/>
      <c r="G17" s="307"/>
      <c r="H17" s="307"/>
      <c r="I17" s="308"/>
      <c r="L17" s="474"/>
    </row>
    <row r="18" spans="2:13" s="19" customFormat="1" ht="16.149999999999999" customHeight="1" x14ac:dyDescent="0.3">
      <c r="B18" s="194" t="s">
        <v>181</v>
      </c>
      <c r="C18" s="234"/>
      <c r="D18" s="234"/>
      <c r="E18" s="480" t="s">
        <v>527</v>
      </c>
      <c r="F18" s="475">
        <v>1313943</v>
      </c>
      <c r="G18" s="476">
        <v>1177776.94</v>
      </c>
      <c r="H18" s="476">
        <v>1076850</v>
      </c>
      <c r="I18" s="476">
        <v>717394</v>
      </c>
    </row>
    <row r="19" spans="2:13" s="19" customFormat="1" ht="16.149999999999999" customHeight="1" x14ac:dyDescent="0.3">
      <c r="B19" s="194" t="s">
        <v>185</v>
      </c>
      <c r="C19" s="234"/>
      <c r="D19" s="234"/>
      <c r="E19" s="480" t="s">
        <v>527</v>
      </c>
      <c r="F19" s="475">
        <v>15893.45</v>
      </c>
      <c r="G19" s="476">
        <v>13554</v>
      </c>
      <c r="H19" s="476">
        <v>7430</v>
      </c>
      <c r="I19" s="476">
        <v>15000</v>
      </c>
    </row>
    <row r="20" spans="2:13" s="14" customFormat="1" ht="16.149999999999999" customHeight="1" x14ac:dyDescent="0.3">
      <c r="B20" s="593" t="s">
        <v>1001</v>
      </c>
      <c r="C20" s="594"/>
      <c r="D20" s="594"/>
      <c r="E20" s="594" t="s">
        <v>527</v>
      </c>
      <c r="F20" s="764">
        <f>SUM(F18:F19)</f>
        <v>1329836.45</v>
      </c>
      <c r="G20" s="765">
        <f>SUM(G18:G19)</f>
        <v>1191330.94</v>
      </c>
      <c r="H20" s="765">
        <f t="shared" ref="H20:I20" si="0">SUM(H18:H19)</f>
        <v>1084280</v>
      </c>
      <c r="I20" s="765">
        <f t="shared" si="0"/>
        <v>732394</v>
      </c>
      <c r="J20" s="481"/>
      <c r="K20" s="481"/>
      <c r="L20" s="481"/>
      <c r="M20" s="481"/>
    </row>
    <row r="21" spans="2:13" s="14" customFormat="1" ht="9.75" customHeight="1" x14ac:dyDescent="0.3">
      <c r="B21" s="482"/>
      <c r="C21" s="462"/>
      <c r="D21" s="462"/>
      <c r="E21" s="462"/>
      <c r="F21" s="462"/>
      <c r="G21" s="483"/>
      <c r="H21" s="483"/>
      <c r="I21" s="483"/>
      <c r="J21" s="481"/>
      <c r="K21" s="481"/>
      <c r="L21" s="481"/>
      <c r="M21" s="481"/>
    </row>
    <row r="38" spans="2:7" ht="18.5" thickBot="1" x14ac:dyDescent="0.3">
      <c r="B38" s="770" t="s">
        <v>1129</v>
      </c>
    </row>
    <row r="39" spans="2:7" ht="16.149999999999999" customHeight="1" x14ac:dyDescent="0.25">
      <c r="B39" s="484" t="s">
        <v>841</v>
      </c>
      <c r="C39" s="485" t="s">
        <v>578</v>
      </c>
      <c r="D39" s="485" t="s">
        <v>650</v>
      </c>
      <c r="E39" s="485" t="s">
        <v>14</v>
      </c>
      <c r="F39" s="486" t="s">
        <v>822</v>
      </c>
      <c r="G39" s="487" t="s">
        <v>828</v>
      </c>
    </row>
    <row r="40" spans="2:7" ht="16.149999999999999" customHeight="1" x14ac:dyDescent="0.25">
      <c r="B40" s="188" t="s">
        <v>1141</v>
      </c>
      <c r="C40" s="194"/>
      <c r="D40" s="194"/>
      <c r="E40" s="480" t="s">
        <v>27</v>
      </c>
      <c r="F40" s="748">
        <v>50</v>
      </c>
      <c r="G40" s="748">
        <v>24</v>
      </c>
    </row>
    <row r="41" spans="2:7" ht="16.149999999999999" customHeight="1" x14ac:dyDescent="0.25">
      <c r="B41" s="249" t="s">
        <v>1135</v>
      </c>
      <c r="C41" s="194"/>
      <c r="D41" s="194"/>
      <c r="E41" s="480"/>
      <c r="F41" s="748"/>
      <c r="G41" s="748"/>
    </row>
    <row r="42" spans="2:7" ht="12.5" x14ac:dyDescent="0.25">
      <c r="B42" s="194" t="s">
        <v>1144</v>
      </c>
      <c r="C42" s="230"/>
      <c r="D42" s="230"/>
      <c r="E42" s="189" t="s">
        <v>527</v>
      </c>
      <c r="F42" s="749">
        <v>777000</v>
      </c>
      <c r="G42" s="750">
        <v>635000</v>
      </c>
    </row>
    <row r="43" spans="2:7" ht="13" x14ac:dyDescent="0.25">
      <c r="B43" s="194" t="s">
        <v>1151</v>
      </c>
      <c r="C43" s="230"/>
      <c r="D43" s="230"/>
      <c r="E43" s="189" t="s">
        <v>527</v>
      </c>
      <c r="F43" s="749">
        <v>2754000</v>
      </c>
      <c r="G43" s="750">
        <v>2670000</v>
      </c>
    </row>
    <row r="44" spans="2:7" ht="5.5" customHeight="1" thickBot="1" x14ac:dyDescent="0.3">
      <c r="B44" s="768"/>
      <c r="C44" s="766"/>
      <c r="D44" s="766"/>
      <c r="E44" s="766"/>
      <c r="F44" s="766"/>
      <c r="G44" s="767"/>
    </row>
    <row r="45" spans="2:7" ht="16.149999999999999" customHeight="1" x14ac:dyDescent="0.25">
      <c r="B45" s="522" t="s">
        <v>1152</v>
      </c>
    </row>
    <row r="50" spans="11:11" ht="16.149999999999999" customHeight="1" x14ac:dyDescent="0.25">
      <c r="K50" s="12" t="s">
        <v>981</v>
      </c>
    </row>
  </sheetData>
  <sheetProtection algorithmName="SHA-512" hashValue="iPV+RI+nL+Lpd8OCSdQE+9denaCVL8mvL0DQM3CXyvgxjWWiu3BA+frwyVVBrZpv2vpHgaJuOStqxq3FSuvtQw==" saltValue="It5QQKkRLkylgNtiOG5Fbw==" spinCount="100000" sheet="1" selectLockedCells="1" sort="0" autoFilter="0" pivotTables="0"/>
  <pageMargins left="0.23622047244094491" right="0.23622047244094491" top="0.39370078740157483" bottom="0.39370078740157483" header="0.31496062992125984" footer="0.31496062992125984"/>
  <pageSetup paperSize="8" scale="89" orientation="landscape" r:id="rId1"/>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375F8-4656-4B6F-A0CC-B52762BC230E}">
  <sheetPr>
    <tabColor rgb="FF66FFFF"/>
    <pageSetUpPr fitToPage="1"/>
  </sheetPr>
  <dimension ref="B1:X74"/>
  <sheetViews>
    <sheetView showGridLines="0" topLeftCell="A10" zoomScale="70" zoomScaleNormal="70" workbookViewId="0">
      <selection activeCell="F10" sqref="F10"/>
    </sheetView>
  </sheetViews>
  <sheetFormatPr defaultColWidth="9" defaultRowHeight="16.149999999999999" customHeight="1" x14ac:dyDescent="0.25"/>
  <cols>
    <col min="1" max="1" width="3.25" style="6" customWidth="1"/>
    <col min="2" max="2" width="63" style="6" customWidth="1"/>
    <col min="3" max="5" width="11.58203125" style="6" customWidth="1"/>
    <col min="6" max="7" width="13.25" style="6" customWidth="1"/>
    <col min="8" max="12" width="13.25" style="611" customWidth="1"/>
    <col min="13" max="13" width="12.08203125" style="6" customWidth="1"/>
    <col min="14" max="16384" width="9" style="6"/>
  </cols>
  <sheetData>
    <row r="1" spans="2:24" ht="16.149999999999999" customHeight="1" x14ac:dyDescent="0.3">
      <c r="B1" s="1"/>
      <c r="C1" s="1"/>
      <c r="D1" s="1"/>
      <c r="E1" s="1"/>
      <c r="F1" s="1"/>
      <c r="G1" s="1"/>
      <c r="H1" s="2"/>
      <c r="I1" s="31"/>
      <c r="J1" s="31"/>
      <c r="K1" s="31"/>
      <c r="L1" s="31"/>
    </row>
    <row r="2" spans="2:24" ht="16.149999999999999" customHeight="1" x14ac:dyDescent="0.3">
      <c r="B2" s="1"/>
      <c r="C2" s="1"/>
      <c r="D2" s="1"/>
      <c r="E2" s="1"/>
      <c r="F2" s="1"/>
      <c r="G2" s="1"/>
      <c r="H2" s="2"/>
      <c r="I2" s="31"/>
      <c r="J2" s="31"/>
      <c r="K2" s="31"/>
      <c r="L2" s="31"/>
    </row>
    <row r="3" spans="2:24" ht="16.149999999999999" customHeight="1" x14ac:dyDescent="0.3">
      <c r="B3" s="1"/>
      <c r="C3" s="1"/>
      <c r="D3" s="1"/>
      <c r="E3" s="1"/>
      <c r="F3" s="1"/>
      <c r="G3" s="1"/>
      <c r="H3" s="2"/>
      <c r="I3" s="31"/>
      <c r="J3" s="31"/>
      <c r="K3" s="31"/>
      <c r="L3" s="31"/>
    </row>
    <row r="4" spans="2:24" ht="16.149999999999999" customHeight="1" x14ac:dyDescent="0.3">
      <c r="B4" s="1"/>
      <c r="C4" s="1"/>
      <c r="D4" s="1"/>
      <c r="E4" s="1"/>
      <c r="F4" s="1"/>
      <c r="G4" s="1"/>
      <c r="H4" s="2"/>
      <c r="I4" s="31"/>
      <c r="J4" s="31"/>
      <c r="K4" s="31"/>
      <c r="L4" s="31"/>
    </row>
    <row r="5" spans="2:24" ht="50.15" customHeight="1" x14ac:dyDescent="0.3">
      <c r="B5" s="1"/>
      <c r="C5" s="1"/>
      <c r="D5" s="1"/>
      <c r="E5" s="1"/>
      <c r="F5" s="1"/>
      <c r="G5" s="1"/>
      <c r="H5" s="2"/>
      <c r="I5" s="27"/>
      <c r="J5" s="27"/>
      <c r="K5" s="55"/>
      <c r="L5" s="27"/>
    </row>
    <row r="6" spans="2:24" ht="16.149999999999999" customHeight="1" x14ac:dyDescent="0.25">
      <c r="B6" s="1"/>
      <c r="C6" s="1"/>
      <c r="D6" s="1"/>
      <c r="E6" s="1"/>
      <c r="F6" s="1"/>
      <c r="G6" s="1"/>
      <c r="H6" s="1"/>
      <c r="I6" s="31"/>
      <c r="J6" s="31"/>
      <c r="K6" s="31"/>
      <c r="L6" s="31"/>
    </row>
    <row r="7" spans="2:24" s="166" customFormat="1" ht="28.15" customHeight="1" x14ac:dyDescent="0.5">
      <c r="B7" s="159" t="s">
        <v>189</v>
      </c>
      <c r="C7" s="160"/>
      <c r="D7" s="160"/>
      <c r="E7" s="160"/>
      <c r="F7" s="161"/>
      <c r="G7" s="162"/>
      <c r="H7" s="161"/>
      <c r="I7" s="163"/>
      <c r="J7" s="163"/>
      <c r="K7" s="163"/>
      <c r="L7" s="163"/>
    </row>
    <row r="8" spans="2:24" s="14" customFormat="1" ht="16.149999999999999" customHeight="1" x14ac:dyDescent="0.3">
      <c r="B8" s="1"/>
      <c r="C8" s="1"/>
      <c r="D8" s="1"/>
      <c r="H8" s="2"/>
      <c r="I8" s="28"/>
      <c r="J8" s="28"/>
      <c r="K8" s="28"/>
      <c r="L8" s="28"/>
    </row>
    <row r="9" spans="2:24" s="37" customFormat="1" ht="18" x14ac:dyDescent="0.3">
      <c r="B9" s="167" t="s">
        <v>1002</v>
      </c>
      <c r="H9" s="168"/>
      <c r="I9" s="168"/>
      <c r="J9" s="168"/>
      <c r="K9" s="168"/>
      <c r="L9" s="168"/>
    </row>
    <row r="10" spans="2:24" s="286" customFormat="1" ht="21" customHeight="1" x14ac:dyDescent="0.3">
      <c r="B10" s="284" t="s">
        <v>841</v>
      </c>
      <c r="C10" s="334" t="s">
        <v>578</v>
      </c>
      <c r="D10" s="334" t="s">
        <v>650</v>
      </c>
      <c r="E10" s="334" t="s">
        <v>14</v>
      </c>
      <c r="F10" s="445" t="s">
        <v>822</v>
      </c>
      <c r="G10" s="269" t="s">
        <v>828</v>
      </c>
      <c r="H10" s="269" t="s">
        <v>829</v>
      </c>
      <c r="I10" s="269" t="s">
        <v>835</v>
      </c>
      <c r="J10" s="176" t="s">
        <v>859</v>
      </c>
    </row>
    <row r="11" spans="2:24" s="171" customFormat="1" ht="10.15" customHeight="1" x14ac:dyDescent="0.3">
      <c r="B11" s="249"/>
      <c r="C11" s="246"/>
      <c r="D11" s="246"/>
      <c r="E11" s="246"/>
      <c r="F11" s="246"/>
      <c r="G11" s="250"/>
      <c r="H11" s="250"/>
      <c r="I11" s="250"/>
      <c r="J11" s="336"/>
    </row>
    <row r="12" spans="2:24" s="460" customFormat="1" ht="16.149999999999999" customHeight="1" x14ac:dyDescent="0.3">
      <c r="B12" s="547" t="s">
        <v>191</v>
      </c>
      <c r="C12" s="246" t="s">
        <v>301</v>
      </c>
      <c r="D12" s="246"/>
      <c r="E12" s="246" t="s">
        <v>194</v>
      </c>
      <c r="F12" s="588">
        <v>3039</v>
      </c>
      <c r="G12" s="589">
        <v>2890</v>
      </c>
      <c r="H12" s="589">
        <v>2705</v>
      </c>
      <c r="I12" s="589">
        <v>2620</v>
      </c>
      <c r="J12" s="589">
        <v>2559.944</v>
      </c>
      <c r="K12" s="39"/>
      <c r="L12" s="39"/>
      <c r="M12" s="39"/>
      <c r="N12" s="39"/>
      <c r="O12" s="39"/>
      <c r="P12" s="39"/>
      <c r="Q12" s="39"/>
      <c r="R12" s="39"/>
      <c r="S12" s="39"/>
      <c r="T12" s="39"/>
      <c r="U12" s="39"/>
      <c r="V12" s="39"/>
      <c r="W12" s="39"/>
      <c r="X12" s="39"/>
    </row>
    <row r="13" spans="2:24" s="460" customFormat="1" ht="16.149999999999999" customHeight="1" x14ac:dyDescent="0.3">
      <c r="B13" s="547" t="s">
        <v>1003</v>
      </c>
      <c r="C13" s="335" t="s">
        <v>301</v>
      </c>
      <c r="D13" s="335"/>
      <c r="E13" s="246" t="s">
        <v>194</v>
      </c>
      <c r="F13" s="588">
        <v>4664</v>
      </c>
      <c r="G13" s="590">
        <f>SUM(G14:G20)</f>
        <v>3919</v>
      </c>
      <c r="H13" s="590">
        <v>3322</v>
      </c>
      <c r="I13" s="590">
        <v>3352</v>
      </c>
      <c r="J13" s="590">
        <v>3188</v>
      </c>
      <c r="K13" s="39"/>
      <c r="L13" s="39"/>
      <c r="M13" s="39"/>
      <c r="N13" s="39"/>
      <c r="O13" s="39"/>
      <c r="P13" s="39"/>
      <c r="Q13" s="39"/>
      <c r="R13" s="39"/>
      <c r="S13" s="39"/>
      <c r="T13" s="39"/>
      <c r="U13" s="39"/>
      <c r="V13" s="39"/>
      <c r="W13" s="39"/>
      <c r="X13" s="39"/>
    </row>
    <row r="14" spans="2:24" s="87" customFormat="1" ht="16.149999999999999" customHeight="1" x14ac:dyDescent="0.3">
      <c r="B14" s="194" t="s">
        <v>1004</v>
      </c>
      <c r="C14" s="189" t="s">
        <v>301</v>
      </c>
      <c r="D14" s="189"/>
      <c r="E14" s="189" t="s">
        <v>194</v>
      </c>
      <c r="F14" s="591">
        <v>1991</v>
      </c>
      <c r="G14" s="299">
        <v>1640</v>
      </c>
      <c r="H14" s="299">
        <v>1354</v>
      </c>
      <c r="I14" s="299">
        <v>1375</v>
      </c>
      <c r="J14" s="299">
        <v>1308</v>
      </c>
      <c r="K14" s="4"/>
      <c r="L14" s="4"/>
      <c r="M14" s="4"/>
      <c r="N14" s="4"/>
      <c r="O14" s="4"/>
      <c r="P14" s="4"/>
      <c r="Q14" s="4"/>
      <c r="R14" s="4"/>
      <c r="S14" s="4"/>
      <c r="T14" s="4"/>
      <c r="U14" s="4"/>
      <c r="V14" s="4"/>
      <c r="W14" s="4"/>
      <c r="X14" s="4"/>
    </row>
    <row r="15" spans="2:24" s="101" customFormat="1" ht="16.149999999999999" customHeight="1" x14ac:dyDescent="0.3">
      <c r="B15" s="194" t="s">
        <v>1005</v>
      </c>
      <c r="C15" s="189" t="s">
        <v>301</v>
      </c>
      <c r="D15" s="189"/>
      <c r="E15" s="189" t="s">
        <v>194</v>
      </c>
      <c r="F15" s="592">
        <v>490</v>
      </c>
      <c r="G15" s="299">
        <v>431</v>
      </c>
      <c r="H15" s="299">
        <v>351</v>
      </c>
      <c r="I15" s="299">
        <v>324</v>
      </c>
      <c r="J15" s="299">
        <v>311</v>
      </c>
      <c r="K15" s="14"/>
      <c r="L15" s="14"/>
      <c r="M15" s="14"/>
      <c r="N15" s="14"/>
      <c r="O15" s="14"/>
      <c r="P15" s="14"/>
      <c r="Q15" s="14"/>
      <c r="R15" s="14"/>
      <c r="S15" s="14"/>
      <c r="T15" s="14"/>
      <c r="U15" s="14"/>
      <c r="V15" s="14"/>
      <c r="W15" s="14"/>
      <c r="X15" s="14"/>
    </row>
    <row r="16" spans="2:24" s="101" customFormat="1" ht="16.149999999999999" customHeight="1" x14ac:dyDescent="0.3">
      <c r="B16" s="194" t="s">
        <v>1006</v>
      </c>
      <c r="C16" s="189" t="s">
        <v>301</v>
      </c>
      <c r="D16" s="189"/>
      <c r="E16" s="189" t="s">
        <v>194</v>
      </c>
      <c r="F16" s="592">
        <v>1083</v>
      </c>
      <c r="G16" s="299">
        <v>880</v>
      </c>
      <c r="H16" s="299">
        <v>742</v>
      </c>
      <c r="I16" s="299">
        <v>742</v>
      </c>
      <c r="J16" s="299">
        <v>718</v>
      </c>
      <c r="K16" s="14"/>
      <c r="L16" s="14"/>
      <c r="M16" s="14"/>
      <c r="N16" s="14"/>
      <c r="O16" s="14"/>
      <c r="P16" s="14"/>
      <c r="Q16" s="14"/>
      <c r="R16" s="14"/>
      <c r="S16" s="14"/>
      <c r="T16" s="14"/>
      <c r="U16" s="14"/>
      <c r="V16" s="14"/>
      <c r="W16" s="14"/>
      <c r="X16" s="14"/>
    </row>
    <row r="17" spans="2:24" s="101" customFormat="1" ht="16.149999999999999" customHeight="1" x14ac:dyDescent="0.3">
      <c r="B17" s="188" t="s">
        <v>1007</v>
      </c>
      <c r="C17" s="189" t="s">
        <v>301</v>
      </c>
      <c r="D17" s="189"/>
      <c r="E17" s="189" t="s">
        <v>194</v>
      </c>
      <c r="F17" s="592">
        <v>682</v>
      </c>
      <c r="G17" s="299">
        <v>637</v>
      </c>
      <c r="H17" s="299">
        <v>614</v>
      </c>
      <c r="I17" s="299">
        <v>602</v>
      </c>
      <c r="J17" s="299">
        <v>572</v>
      </c>
      <c r="K17" s="14"/>
      <c r="L17" s="14"/>
      <c r="M17" s="14"/>
      <c r="N17" s="14"/>
      <c r="O17" s="14"/>
      <c r="P17" s="14"/>
      <c r="Q17" s="14"/>
      <c r="R17" s="14"/>
      <c r="S17" s="14"/>
      <c r="T17" s="14"/>
      <c r="U17" s="14"/>
      <c r="V17" s="14"/>
      <c r="W17" s="14"/>
      <c r="X17" s="14"/>
    </row>
    <row r="18" spans="2:24" s="101" customFormat="1" ht="16.149999999999999" customHeight="1" x14ac:dyDescent="0.3">
      <c r="B18" s="188" t="s">
        <v>1008</v>
      </c>
      <c r="C18" s="189" t="s">
        <v>301</v>
      </c>
      <c r="D18" s="189"/>
      <c r="E18" s="189" t="s">
        <v>194</v>
      </c>
      <c r="F18" s="592">
        <v>52</v>
      </c>
      <c r="G18" s="299">
        <v>29</v>
      </c>
      <c r="H18" s="299">
        <v>45</v>
      </c>
      <c r="I18" s="299">
        <v>27</v>
      </c>
      <c r="J18" s="299">
        <v>18</v>
      </c>
      <c r="K18" s="14"/>
      <c r="L18" s="14"/>
      <c r="M18" s="14"/>
      <c r="N18" s="14"/>
      <c r="O18" s="14"/>
      <c r="P18" s="14"/>
      <c r="Q18" s="14"/>
      <c r="R18" s="14"/>
      <c r="S18" s="14"/>
      <c r="T18" s="14"/>
      <c r="U18" s="14"/>
      <c r="V18" s="14"/>
      <c r="W18" s="14"/>
      <c r="X18" s="14"/>
    </row>
    <row r="19" spans="2:24" s="101" customFormat="1" ht="16.149999999999999" customHeight="1" x14ac:dyDescent="0.3">
      <c r="B19" s="188" t="s">
        <v>1095</v>
      </c>
      <c r="C19" s="189" t="s">
        <v>301</v>
      </c>
      <c r="D19" s="189"/>
      <c r="E19" s="189" t="s">
        <v>194</v>
      </c>
      <c r="F19" s="592">
        <v>88</v>
      </c>
      <c r="G19" s="299">
        <v>64</v>
      </c>
      <c r="H19" s="299">
        <v>92</v>
      </c>
      <c r="I19" s="299">
        <v>121</v>
      </c>
      <c r="J19" s="299">
        <v>107</v>
      </c>
      <c r="K19" s="14"/>
      <c r="L19" s="14"/>
      <c r="M19" s="14"/>
      <c r="N19" s="14"/>
      <c r="O19" s="14"/>
      <c r="P19" s="14"/>
      <c r="Q19" s="14"/>
      <c r="R19" s="14"/>
      <c r="S19" s="14"/>
      <c r="T19" s="14"/>
      <c r="U19" s="14"/>
      <c r="V19" s="14"/>
      <c r="W19" s="14"/>
      <c r="X19" s="14"/>
    </row>
    <row r="20" spans="2:24" s="101" customFormat="1" ht="16.149999999999999" customHeight="1" x14ac:dyDescent="0.3">
      <c r="B20" s="188" t="s">
        <v>1096</v>
      </c>
      <c r="C20" s="189" t="s">
        <v>301</v>
      </c>
      <c r="D20" s="189"/>
      <c r="E20" s="189" t="s">
        <v>194</v>
      </c>
      <c r="F20" s="592">
        <v>278</v>
      </c>
      <c r="G20" s="299">
        <v>238</v>
      </c>
      <c r="H20" s="299">
        <v>249</v>
      </c>
      <c r="I20" s="299">
        <v>249</v>
      </c>
      <c r="J20" s="299">
        <v>247</v>
      </c>
      <c r="K20" s="14"/>
      <c r="L20" s="14"/>
      <c r="M20" s="14"/>
      <c r="N20" s="14"/>
      <c r="O20" s="14"/>
      <c r="P20" s="14"/>
      <c r="Q20" s="14"/>
      <c r="R20" s="14"/>
      <c r="S20" s="14"/>
      <c r="T20" s="14"/>
      <c r="U20" s="14"/>
      <c r="V20" s="14"/>
      <c r="W20" s="14"/>
      <c r="X20" s="14"/>
    </row>
    <row r="21" spans="2:24" s="460" customFormat="1" ht="16.149999999999999" customHeight="1" x14ac:dyDescent="0.3">
      <c r="B21" s="593" t="s">
        <v>1009</v>
      </c>
      <c r="C21" s="594" t="s">
        <v>301</v>
      </c>
      <c r="D21" s="594"/>
      <c r="E21" s="594" t="s">
        <v>194</v>
      </c>
      <c r="F21" s="595">
        <f>F12+F13</f>
        <v>7703</v>
      </c>
      <c r="G21" s="596">
        <f>G12+G13</f>
        <v>6809</v>
      </c>
      <c r="H21" s="596">
        <f t="shared" ref="H21:J21" si="0">H12+H13</f>
        <v>6027</v>
      </c>
      <c r="I21" s="596">
        <f t="shared" si="0"/>
        <v>5972</v>
      </c>
      <c r="J21" s="596">
        <f t="shared" si="0"/>
        <v>5747.9439999999995</v>
      </c>
      <c r="K21" s="39"/>
      <c r="L21" s="39"/>
      <c r="M21" s="39"/>
      <c r="N21" s="39"/>
      <c r="O21" s="39"/>
      <c r="P21" s="39"/>
      <c r="Q21" s="39"/>
      <c r="R21" s="39"/>
      <c r="S21" s="39"/>
      <c r="T21" s="39"/>
      <c r="U21" s="39"/>
      <c r="V21" s="39"/>
      <c r="W21" s="39"/>
      <c r="X21" s="39"/>
    </row>
    <row r="22" spans="2:24" s="171" customFormat="1" ht="10.15" customHeight="1" x14ac:dyDescent="0.3">
      <c r="B22" s="287"/>
      <c r="C22" s="473"/>
      <c r="D22" s="473"/>
      <c r="E22" s="473"/>
      <c r="F22" s="473"/>
      <c r="G22" s="307"/>
      <c r="H22" s="307"/>
      <c r="I22" s="307"/>
      <c r="J22" s="308"/>
    </row>
    <row r="23" spans="2:24" s="14" customFormat="1" ht="16.149999999999999" customHeight="1" x14ac:dyDescent="0.25">
      <c r="B23" s="597"/>
      <c r="C23" s="597"/>
      <c r="D23" s="597"/>
      <c r="E23" s="597"/>
      <c r="F23" s="597"/>
      <c r="G23" s="597"/>
      <c r="H23" s="597"/>
      <c r="I23" s="597"/>
      <c r="J23" s="597"/>
      <c r="K23" s="597"/>
      <c r="L23" s="597"/>
    </row>
    <row r="24" spans="2:24" s="7" customFormat="1" ht="14.15" customHeight="1" x14ac:dyDescent="0.3">
      <c r="B24" s="598" t="s">
        <v>1097</v>
      </c>
      <c r="C24" s="598"/>
      <c r="D24" s="598"/>
      <c r="E24" s="598"/>
      <c r="F24" s="598"/>
      <c r="G24" s="598"/>
      <c r="H24" s="598"/>
      <c r="I24" s="598"/>
      <c r="J24" s="598"/>
      <c r="K24" s="16"/>
      <c r="L24" s="16"/>
    </row>
    <row r="25" spans="2:24" s="7" customFormat="1" ht="14.15" customHeight="1" x14ac:dyDescent="0.3">
      <c r="B25" s="598" t="s">
        <v>1098</v>
      </c>
      <c r="C25" s="598"/>
      <c r="D25" s="598"/>
      <c r="E25" s="598"/>
      <c r="F25" s="598"/>
      <c r="G25" s="598"/>
      <c r="H25" s="598"/>
      <c r="I25" s="598"/>
      <c r="J25" s="598"/>
      <c r="K25" s="16"/>
      <c r="L25" s="16"/>
    </row>
    <row r="26" spans="2:24" s="14" customFormat="1" ht="16.149999999999999" customHeight="1" x14ac:dyDescent="0.25">
      <c r="B26" s="597"/>
      <c r="C26" s="597"/>
      <c r="D26" s="597"/>
      <c r="E26" s="597"/>
      <c r="F26" s="597"/>
      <c r="G26" s="597"/>
      <c r="H26" s="597"/>
      <c r="I26" s="597"/>
      <c r="J26" s="597"/>
      <c r="K26" s="597"/>
      <c r="L26" s="597"/>
    </row>
    <row r="27" spans="2:24" s="37" customFormat="1" ht="18.5" thickBot="1" x14ac:dyDescent="0.35">
      <c r="B27" s="167" t="s">
        <v>1010</v>
      </c>
      <c r="H27" s="168"/>
      <c r="I27" s="168"/>
      <c r="J27" s="168"/>
      <c r="K27" s="168"/>
      <c r="L27" s="168"/>
    </row>
    <row r="28" spans="2:24" s="286" customFormat="1" ht="21" customHeight="1" thickBot="1" x14ac:dyDescent="0.35">
      <c r="B28" s="599" t="s">
        <v>841</v>
      </c>
      <c r="C28" s="600" t="s">
        <v>578</v>
      </c>
      <c r="D28" s="600" t="s">
        <v>650</v>
      </c>
      <c r="E28" s="600" t="s">
        <v>14</v>
      </c>
      <c r="F28" s="601" t="s">
        <v>822</v>
      </c>
      <c r="G28" s="602" t="s">
        <v>828</v>
      </c>
      <c r="H28" s="602" t="s">
        <v>829</v>
      </c>
      <c r="I28" s="602" t="s">
        <v>835</v>
      </c>
      <c r="J28" s="603" t="s">
        <v>859</v>
      </c>
    </row>
    <row r="29" spans="2:24" s="171" customFormat="1" ht="10.15" customHeight="1" x14ac:dyDescent="0.3">
      <c r="B29" s="287"/>
      <c r="C29" s="473"/>
      <c r="D29" s="473"/>
      <c r="E29" s="473"/>
      <c r="F29" s="473"/>
      <c r="G29" s="307"/>
      <c r="H29" s="307"/>
      <c r="I29" s="307"/>
      <c r="J29" s="308"/>
    </row>
    <row r="30" spans="2:24" s="14" customFormat="1" ht="16.149999999999999" customHeight="1" x14ac:dyDescent="0.3">
      <c r="B30" s="90" t="s">
        <v>1011</v>
      </c>
      <c r="C30" s="87" t="s">
        <v>307</v>
      </c>
      <c r="D30" s="87"/>
      <c r="E30" s="87" t="s">
        <v>527</v>
      </c>
      <c r="F30" s="69">
        <v>41065</v>
      </c>
      <c r="G30" s="604">
        <v>58019</v>
      </c>
      <c r="H30" s="604">
        <v>24219</v>
      </c>
      <c r="I30" s="604">
        <v>39455</v>
      </c>
      <c r="J30" s="604">
        <v>17306</v>
      </c>
    </row>
    <row r="31" spans="2:24" s="14" customFormat="1" ht="16.149999999999999" customHeight="1" x14ac:dyDescent="0.3">
      <c r="B31" s="90" t="s">
        <v>1012</v>
      </c>
      <c r="C31" s="87" t="s">
        <v>307</v>
      </c>
      <c r="D31" s="87"/>
      <c r="E31" s="87" t="s">
        <v>527</v>
      </c>
      <c r="F31" s="605">
        <v>13265</v>
      </c>
      <c r="G31" s="604">
        <v>26000</v>
      </c>
      <c r="H31" s="604">
        <v>156972</v>
      </c>
      <c r="I31" s="604">
        <v>10870.48</v>
      </c>
      <c r="J31" s="604">
        <v>0</v>
      </c>
    </row>
    <row r="32" spans="2:24" s="14" customFormat="1" ht="16.149999999999999" customHeight="1" x14ac:dyDescent="0.3">
      <c r="B32" s="86" t="s">
        <v>1013</v>
      </c>
      <c r="C32" s="87" t="s">
        <v>307</v>
      </c>
      <c r="D32" s="87"/>
      <c r="E32" s="87" t="s">
        <v>527</v>
      </c>
      <c r="F32" s="605">
        <v>404022</v>
      </c>
      <c r="G32" s="604">
        <v>5781815</v>
      </c>
      <c r="H32" s="604">
        <v>4281124</v>
      </c>
      <c r="I32" s="604">
        <v>4392687.53</v>
      </c>
      <c r="J32" s="604">
        <v>435309.88</v>
      </c>
    </row>
    <row r="33" spans="2:13" s="14" customFormat="1" ht="16.149999999999999" customHeight="1" x14ac:dyDescent="0.3">
      <c r="B33" s="86" t="s">
        <v>1014</v>
      </c>
      <c r="C33" s="87" t="s">
        <v>307</v>
      </c>
      <c r="D33" s="87"/>
      <c r="E33" s="87" t="s">
        <v>527</v>
      </c>
      <c r="F33" s="604">
        <v>0</v>
      </c>
      <c r="G33" s="604">
        <v>0</v>
      </c>
      <c r="H33" s="604">
        <v>0</v>
      </c>
      <c r="I33" s="604">
        <v>320000</v>
      </c>
      <c r="J33" s="604">
        <v>228799.99999999997</v>
      </c>
    </row>
    <row r="34" spans="2:13" s="114" customFormat="1" ht="37.5" customHeight="1" x14ac:dyDescent="0.3">
      <c r="B34" s="593" t="s">
        <v>1015</v>
      </c>
      <c r="C34" s="593" t="s">
        <v>307</v>
      </c>
      <c r="D34" s="593"/>
      <c r="E34" s="593" t="s">
        <v>527</v>
      </c>
      <c r="F34" s="755">
        <f>SUBTOTAL(109,F29:F33)</f>
        <v>458352</v>
      </c>
      <c r="G34" s="756">
        <f>SUM(G30:G33)</f>
        <v>5865834</v>
      </c>
      <c r="H34" s="756">
        <f t="shared" ref="H34:J34" si="1">SUM(H30:H33)</f>
        <v>4462315</v>
      </c>
      <c r="I34" s="756">
        <f t="shared" si="1"/>
        <v>4763013.0100000007</v>
      </c>
      <c r="J34" s="756">
        <f t="shared" si="1"/>
        <v>681415.88</v>
      </c>
    </row>
    <row r="35" spans="2:13" s="14" customFormat="1" ht="16.149999999999999" customHeight="1" x14ac:dyDescent="0.3">
      <c r="B35" s="57"/>
      <c r="C35" s="34"/>
      <c r="D35" s="4"/>
      <c r="F35" s="19"/>
      <c r="H35" s="606"/>
      <c r="I35" s="607"/>
      <c r="J35" s="608"/>
      <c r="K35" s="608"/>
      <c r="L35" s="606"/>
    </row>
    <row r="36" spans="2:13" s="37" customFormat="1" ht="28.15" customHeight="1" x14ac:dyDescent="0.3">
      <c r="B36" s="167" t="s">
        <v>1016</v>
      </c>
      <c r="F36" s="350"/>
      <c r="H36" s="168"/>
    </row>
    <row r="37" spans="2:13" s="286" customFormat="1" ht="21" customHeight="1" x14ac:dyDescent="0.3">
      <c r="B37" s="284" t="s">
        <v>841</v>
      </c>
      <c r="C37" s="284" t="s">
        <v>578</v>
      </c>
      <c r="D37" s="284" t="s">
        <v>650</v>
      </c>
      <c r="E37" s="284" t="s">
        <v>14</v>
      </c>
      <c r="F37" s="284" t="s">
        <v>822</v>
      </c>
      <c r="G37" s="284" t="s">
        <v>828</v>
      </c>
      <c r="H37" s="284" t="s">
        <v>829</v>
      </c>
      <c r="I37" s="284" t="s">
        <v>835</v>
      </c>
      <c r="J37" s="609"/>
      <c r="K37" s="609"/>
      <c r="L37" s="609"/>
      <c r="M37" s="609"/>
    </row>
    <row r="38" spans="2:13" s="171" customFormat="1" ht="10.15" customHeight="1" x14ac:dyDescent="0.3">
      <c r="B38" s="287"/>
      <c r="C38" s="473"/>
      <c r="D38" s="473"/>
      <c r="E38" s="473"/>
      <c r="F38" s="473"/>
      <c r="G38" s="307"/>
      <c r="H38" s="307"/>
      <c r="I38" s="307"/>
    </row>
    <row r="39" spans="2:13" s="14" customFormat="1" ht="16.149999999999999" customHeight="1" x14ac:dyDescent="0.3">
      <c r="B39" s="188" t="s">
        <v>205</v>
      </c>
      <c r="C39" s="189" t="s">
        <v>307</v>
      </c>
      <c r="D39" s="189"/>
      <c r="E39" s="189" t="s">
        <v>19</v>
      </c>
      <c r="F39" s="746">
        <v>0</v>
      </c>
      <c r="G39" s="747">
        <v>0</v>
      </c>
      <c r="H39" s="747">
        <v>0</v>
      </c>
      <c r="I39" s="747">
        <v>0</v>
      </c>
    </row>
    <row r="40" spans="2:13" s="171" customFormat="1" ht="10.15" customHeight="1" x14ac:dyDescent="0.3">
      <c r="B40" s="249"/>
      <c r="C40" s="246"/>
      <c r="D40" s="246"/>
      <c r="E40" s="246"/>
      <c r="F40" s="246"/>
      <c r="G40" s="250"/>
      <c r="H40" s="250"/>
      <c r="I40" s="250"/>
    </row>
    <row r="41" spans="2:13" s="14" customFormat="1" ht="16.149999999999999" customHeight="1" x14ac:dyDescent="0.3">
      <c r="B41" s="833"/>
      <c r="C41" s="833"/>
      <c r="D41" s="833"/>
      <c r="E41" s="833"/>
      <c r="F41" s="833"/>
      <c r="G41" s="833"/>
      <c r="H41" s="833"/>
      <c r="I41" s="833"/>
      <c r="J41" s="833"/>
      <c r="K41" s="833"/>
      <c r="L41" s="833"/>
    </row>
    <row r="42" spans="2:13" s="14" customFormat="1" ht="16.149999999999999" customHeight="1" x14ac:dyDescent="0.3">
      <c r="H42" s="606"/>
      <c r="I42" s="606"/>
      <c r="J42" s="606"/>
      <c r="K42" s="606"/>
      <c r="L42" s="606"/>
    </row>
    <row r="46" spans="2:13" ht="16.149999999999999" customHeight="1" x14ac:dyDescent="0.25">
      <c r="G46" s="610"/>
    </row>
    <row r="73" spans="7:7" ht="16.149999999999999" customHeight="1" x14ac:dyDescent="0.25">
      <c r="G73" s="612"/>
    </row>
    <row r="74" spans="7:7" ht="16.149999999999999" customHeight="1" x14ac:dyDescent="0.25">
      <c r="G74" s="610"/>
    </row>
  </sheetData>
  <sheetProtection algorithmName="SHA-512" hashValue="GyVZGOEYTVZzZ1MC4gjB8oTMCn8O/CVp0MBc78wAVi846fLWMU/fU7EvuMU3TigJkCYs8SfWw+wi7yhvrwPeDQ==" saltValue="ToThzb/GGewvwZr7mq8ORg==" spinCount="100000" sheet="1" selectLockedCells="1" sort="0" autoFilter="0" pivotTables="0"/>
  <mergeCells count="1">
    <mergeCell ref="B41:L41"/>
  </mergeCells>
  <pageMargins left="0.23622047244094491" right="0.23622047244094491" top="0.39370078740157483" bottom="0.39370078740157483" header="0.31496062992125984" footer="0.31496062992125984"/>
  <pageSetup paperSize="8" scale="75" orientation="landscape" r:id="rId1"/>
  <drawing r:id="rId2"/>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4FBFF-CE4F-4E65-9229-486126DCAB01}">
  <sheetPr>
    <tabColor rgb="FF0070C0"/>
  </sheetPr>
  <dimension ref="B1:AA13"/>
  <sheetViews>
    <sheetView showGridLines="0" showWhiteSpace="0" zoomScale="110" zoomScaleNormal="110" workbookViewId="0">
      <selection activeCell="O4" sqref="O4"/>
    </sheetView>
  </sheetViews>
  <sheetFormatPr defaultRowHeight="14" x14ac:dyDescent="0.3"/>
  <cols>
    <col min="1" max="1" width="3.08203125" customWidth="1"/>
  </cols>
  <sheetData>
    <row r="1" spans="2:27" ht="51.65" customHeight="1" x14ac:dyDescent="0.3">
      <c r="B1" s="834" t="s">
        <v>1148</v>
      </c>
      <c r="C1" s="834"/>
      <c r="D1" s="834"/>
      <c r="E1" s="834"/>
      <c r="F1" s="834"/>
      <c r="G1" s="834"/>
      <c r="H1" s="834"/>
      <c r="I1" s="834"/>
      <c r="J1" s="834"/>
      <c r="K1" s="834"/>
      <c r="L1" s="834"/>
      <c r="M1" s="834"/>
      <c r="N1" s="834"/>
      <c r="O1" s="771"/>
    </row>
    <row r="2" spans="2:27" ht="18" x14ac:dyDescent="0.4">
      <c r="Y2" s="78"/>
    </row>
    <row r="8" spans="2:27" ht="18" x14ac:dyDescent="0.4">
      <c r="Y8" s="78"/>
    </row>
    <row r="13" spans="2:27" ht="18" x14ac:dyDescent="0.4">
      <c r="AA13" s="78"/>
    </row>
  </sheetData>
  <sheetProtection algorithmName="SHA-512" hashValue="MZLzTyrh5mAXYdvj1R56oGws0Vav9PDHbkhe0Lbk6k/lb/T8q6iM9qv/yzrhE/YCD7vtRkVrx/aV7z1aQ4RXYw==" saltValue="Tbe1j2+ou5faqlEDc6AUzA==" spinCount="100000" sheet="1" objects="1" scenarios="1"/>
  <mergeCells count="1">
    <mergeCell ref="B1:N1"/>
  </mergeCell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B1:W43"/>
  <sheetViews>
    <sheetView showGridLines="0" workbookViewId="0">
      <selection activeCell="D20" sqref="A1:XFD1048576"/>
    </sheetView>
  </sheetViews>
  <sheetFormatPr defaultColWidth="8.75" defaultRowHeight="16.149999999999999" customHeight="1" x14ac:dyDescent="0.25"/>
  <cols>
    <col min="1" max="1" width="1.75" style="6" customWidth="1"/>
    <col min="2" max="2" width="119.58203125" style="6" customWidth="1"/>
    <col min="3" max="3" width="2.08203125" style="6" customWidth="1"/>
    <col min="4" max="4" width="63.5" style="6" customWidth="1"/>
    <col min="5" max="22" width="8.75" style="6"/>
    <col min="23" max="23" width="10.58203125" style="6" customWidth="1"/>
    <col min="24" max="16384" width="8.75" style="6"/>
  </cols>
  <sheetData>
    <row r="1" spans="2:23" ht="8.25" customHeight="1" x14ac:dyDescent="0.25"/>
    <row r="2" spans="2:23" ht="10.5" customHeight="1" x14ac:dyDescent="0.25"/>
    <row r="3" spans="2:23" ht="43" customHeight="1" x14ac:dyDescent="0.3">
      <c r="D3" s="120"/>
      <c r="R3" s="117"/>
      <c r="S3" s="117"/>
      <c r="T3" s="117"/>
      <c r="U3" s="117"/>
      <c r="V3" s="117"/>
      <c r="W3" s="117"/>
    </row>
    <row r="4" spans="2:23" ht="16.149999999999999" customHeight="1" x14ac:dyDescent="0.3">
      <c r="B4" s="118"/>
      <c r="E4" s="117"/>
      <c r="F4" s="117"/>
      <c r="G4" s="117"/>
      <c r="H4" s="117"/>
      <c r="I4" s="117"/>
      <c r="J4" s="117"/>
    </row>
    <row r="36" spans="2:2" ht="16.149999999999999" customHeight="1" x14ac:dyDescent="0.3">
      <c r="B36" s="119"/>
    </row>
    <row r="37" spans="2:2" ht="16.149999999999999" customHeight="1" x14ac:dyDescent="0.3">
      <c r="B37" s="118"/>
    </row>
    <row r="38" spans="2:2" ht="16.149999999999999" customHeight="1" x14ac:dyDescent="0.3">
      <c r="B38" s="119"/>
    </row>
    <row r="39" spans="2:2" ht="16.149999999999999" customHeight="1" x14ac:dyDescent="0.3">
      <c r="B39" s="119"/>
    </row>
    <row r="43" spans="2:2" ht="9" customHeight="1" x14ac:dyDescent="0.25"/>
  </sheetData>
  <sheetProtection algorithmName="SHA-512" hashValue="FcSqKQmVcT6NP1cR6xT61D+6wu4AtCV+j8tvqKhb5Vn2YAhh3UQlNRYAWOCqm5b5XADkYHzcaIPEWatlSNXQrw==" saltValue="LsytyBeebsWpjyfZ+IJVUg==" spinCount="100000" sheet="1" selectLockedCells="1" selectUnlockedCells="1"/>
  <pageMargins left="0.23622047244094491" right="0.23622047244094491" top="0.39370078740157483" bottom="0.39370078740157483" header="0.31496062992125984" footer="0.31496062992125984"/>
  <pageSetup paperSize="9"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0" tint="-0.14999847407452621"/>
    <pageSetUpPr fitToPage="1"/>
  </sheetPr>
  <dimension ref="B1:S19"/>
  <sheetViews>
    <sheetView showGridLines="0" workbookViewId="0">
      <selection activeCell="E2" sqref="A1:XFD1048576"/>
    </sheetView>
  </sheetViews>
  <sheetFormatPr defaultColWidth="8.58203125" defaultRowHeight="14" x14ac:dyDescent="0.3"/>
  <cols>
    <col min="1" max="2" width="3.25" customWidth="1"/>
    <col min="3" max="3" width="28.83203125" customWidth="1"/>
    <col min="4" max="4" width="8.25" customWidth="1"/>
    <col min="5" max="5" width="22.5" customWidth="1"/>
    <col min="6" max="6" width="8.25" customWidth="1"/>
    <col min="7" max="15" width="8.75" customWidth="1"/>
    <col min="16" max="16" width="3.25" customWidth="1"/>
    <col min="17" max="17" width="3.5" customWidth="1"/>
    <col min="20" max="30" width="8.58203125" customWidth="1"/>
  </cols>
  <sheetData>
    <row r="1" spans="2:19" s="41" customFormat="1" ht="16.149999999999999" customHeight="1" x14ac:dyDescent="0.35"/>
    <row r="2" spans="2:19" s="41" customFormat="1" ht="16.149999999999999" customHeight="1" x14ac:dyDescent="0.35"/>
    <row r="3" spans="2:19" s="41" customFormat="1" ht="50.15" customHeight="1" x14ac:dyDescent="0.35">
      <c r="G3" s="36"/>
      <c r="H3" s="36"/>
      <c r="I3" s="36"/>
      <c r="J3" s="36"/>
      <c r="S3" s="72"/>
    </row>
    <row r="4" spans="2:19" s="41" customFormat="1" ht="16.149999999999999" customHeight="1" x14ac:dyDescent="0.35">
      <c r="G4" s="36"/>
      <c r="H4" s="36"/>
      <c r="I4" s="36"/>
      <c r="J4" s="36"/>
    </row>
    <row r="5" spans="2:19" s="41" customFormat="1" ht="16.149999999999999" customHeight="1" x14ac:dyDescent="0.35">
      <c r="B5" s="44"/>
      <c r="C5" s="44"/>
      <c r="D5" s="44"/>
      <c r="E5" s="44"/>
      <c r="F5" s="44"/>
      <c r="G5" s="44"/>
      <c r="H5" s="44"/>
      <c r="I5" s="44"/>
      <c r="J5" s="44"/>
      <c r="K5" s="44"/>
      <c r="L5" s="44"/>
      <c r="M5" s="44"/>
      <c r="N5" s="44"/>
      <c r="O5" s="44"/>
      <c r="P5" s="44"/>
    </row>
    <row r="6" spans="2:19" s="40" customFormat="1" ht="28.15" customHeight="1" x14ac:dyDescent="0.3">
      <c r="B6" s="45"/>
      <c r="C6" s="105" t="s">
        <v>1</v>
      </c>
      <c r="D6" s="45"/>
      <c r="E6" s="45"/>
      <c r="F6" s="45"/>
      <c r="G6" s="45"/>
      <c r="H6" s="45"/>
      <c r="I6" s="45"/>
      <c r="J6" s="45"/>
      <c r="K6" s="45"/>
      <c r="L6" s="45"/>
      <c r="M6" s="45"/>
      <c r="N6" s="45"/>
      <c r="O6" s="45"/>
      <c r="P6" s="45"/>
    </row>
    <row r="7" spans="2:19" s="42" customFormat="1" ht="16.149999999999999" customHeight="1" x14ac:dyDescent="0.3">
      <c r="B7" s="46"/>
      <c r="C7" s="46"/>
      <c r="D7" s="46"/>
      <c r="E7" s="46"/>
      <c r="F7" s="46"/>
      <c r="G7" s="46"/>
      <c r="H7" s="46"/>
      <c r="I7" s="46"/>
      <c r="J7" s="46"/>
      <c r="K7" s="46"/>
      <c r="L7" s="46"/>
      <c r="M7" s="46"/>
      <c r="N7" s="46"/>
      <c r="O7" s="46"/>
      <c r="P7" s="46"/>
    </row>
    <row r="8" spans="2:19" s="43" customFormat="1" ht="21" customHeight="1" x14ac:dyDescent="0.3">
      <c r="B8" s="47"/>
      <c r="C8" s="106" t="s">
        <v>2</v>
      </c>
      <c r="D8" s="48"/>
      <c r="E8" s="106" t="s">
        <v>3</v>
      </c>
      <c r="F8" s="47"/>
      <c r="G8" s="106" t="s">
        <v>4</v>
      </c>
      <c r="H8" s="106"/>
      <c r="I8" s="47"/>
      <c r="J8" s="47"/>
      <c r="K8" s="47"/>
      <c r="L8" s="47"/>
      <c r="M8" s="47"/>
      <c r="N8" s="47"/>
      <c r="O8" s="47"/>
      <c r="P8" s="47"/>
    </row>
    <row r="9" spans="2:19" s="42" customFormat="1" ht="51.75" customHeight="1" x14ac:dyDescent="0.3">
      <c r="B9" s="46"/>
      <c r="C9" s="46"/>
      <c r="D9" s="46"/>
      <c r="E9" s="46"/>
      <c r="F9" s="46"/>
      <c r="G9" s="46"/>
      <c r="H9" s="46"/>
      <c r="I9" s="46"/>
      <c r="J9" s="46"/>
      <c r="K9" s="46"/>
      <c r="L9" s="46"/>
      <c r="M9" s="46"/>
      <c r="N9" s="46"/>
      <c r="O9" s="46"/>
      <c r="P9" s="46"/>
      <c r="S9" s="37"/>
    </row>
    <row r="10" spans="2:19" s="42" customFormat="1" ht="16.149999999999999" customHeight="1" x14ac:dyDescent="0.3">
      <c r="B10" s="46"/>
      <c r="C10" s="49"/>
      <c r="D10" s="49"/>
      <c r="E10" s="49"/>
      <c r="F10" s="46"/>
      <c r="G10" s="46"/>
      <c r="H10" s="46"/>
      <c r="I10" s="46"/>
      <c r="J10" s="46"/>
      <c r="K10" s="46"/>
      <c r="L10" s="46"/>
      <c r="M10" s="46"/>
      <c r="N10" s="46"/>
      <c r="O10" s="46"/>
      <c r="P10" s="46"/>
    </row>
    <row r="11" spans="2:19" s="43" customFormat="1" ht="21" customHeight="1" x14ac:dyDescent="0.3">
      <c r="B11" s="47"/>
      <c r="C11" s="106" t="s">
        <v>5</v>
      </c>
      <c r="D11" s="48"/>
      <c r="E11" s="48"/>
      <c r="F11" s="47"/>
      <c r="G11" s="47"/>
      <c r="H11" s="47"/>
      <c r="I11" s="47"/>
      <c r="J11" s="47"/>
      <c r="K11" s="47"/>
      <c r="L11" s="47"/>
      <c r="M11" s="47"/>
      <c r="N11" s="47"/>
      <c r="O11" s="47"/>
      <c r="P11" s="47"/>
    </row>
    <row r="12" spans="2:19" s="42" customFormat="1" ht="51.75" customHeight="1" x14ac:dyDescent="0.3">
      <c r="B12" s="46"/>
      <c r="C12" s="46"/>
      <c r="D12" s="46"/>
      <c r="E12" s="46"/>
      <c r="F12" s="46"/>
      <c r="G12" s="46"/>
      <c r="H12" s="46"/>
      <c r="I12" s="46"/>
      <c r="J12" s="46"/>
      <c r="K12" s="46"/>
      <c r="L12" s="46"/>
      <c r="M12" s="46"/>
      <c r="N12" s="46"/>
      <c r="O12" s="46"/>
      <c r="P12" s="46"/>
      <c r="S12" s="37"/>
    </row>
    <row r="13" spans="2:19" s="42" customFormat="1" ht="16.149999999999999" customHeight="1" x14ac:dyDescent="0.3">
      <c r="B13" s="46"/>
      <c r="C13" s="49"/>
      <c r="D13" s="49"/>
      <c r="E13" s="49"/>
      <c r="F13" s="46"/>
      <c r="G13" s="46"/>
      <c r="H13" s="46"/>
      <c r="I13" s="46"/>
      <c r="J13" s="46"/>
      <c r="K13" s="46"/>
      <c r="L13" s="46"/>
      <c r="M13" s="46"/>
      <c r="N13" s="46"/>
      <c r="O13" s="46"/>
      <c r="P13" s="46"/>
    </row>
    <row r="14" spans="2:19" s="43" customFormat="1" ht="21" customHeight="1" x14ac:dyDescent="0.3">
      <c r="B14" s="47"/>
      <c r="C14" s="106" t="s">
        <v>6</v>
      </c>
      <c r="D14" s="48"/>
      <c r="E14" s="48"/>
      <c r="F14" s="47"/>
      <c r="G14" s="47"/>
      <c r="H14" s="47"/>
      <c r="I14" s="47"/>
      <c r="J14" s="47"/>
      <c r="K14" s="47"/>
      <c r="L14" s="47"/>
      <c r="M14" s="47"/>
      <c r="N14" s="47"/>
      <c r="O14" s="47"/>
      <c r="P14" s="47"/>
    </row>
    <row r="15" spans="2:19" s="42" customFormat="1" ht="51.75" customHeight="1" x14ac:dyDescent="0.3">
      <c r="B15" s="46"/>
      <c r="C15" s="46"/>
      <c r="D15" s="46"/>
      <c r="E15" s="46"/>
      <c r="F15" s="46"/>
      <c r="G15" s="46"/>
      <c r="H15" s="46"/>
      <c r="I15" s="46"/>
      <c r="J15" s="46"/>
      <c r="K15" s="46"/>
      <c r="L15" s="46"/>
      <c r="M15" s="46"/>
      <c r="N15" s="46"/>
      <c r="O15" s="46"/>
      <c r="P15" s="46"/>
      <c r="S15" s="37"/>
    </row>
    <row r="16" spans="2:19" ht="16.149999999999999" customHeight="1" x14ac:dyDescent="0.3">
      <c r="B16" s="50"/>
      <c r="C16" s="50"/>
      <c r="D16" s="50"/>
      <c r="E16" s="50"/>
      <c r="F16" s="50"/>
      <c r="G16" s="50"/>
      <c r="H16" s="50"/>
      <c r="I16" s="50"/>
      <c r="J16" s="50"/>
      <c r="K16" s="50"/>
      <c r="L16" s="50"/>
      <c r="M16" s="50"/>
      <c r="N16" s="50"/>
      <c r="O16" s="50"/>
      <c r="P16" s="50"/>
    </row>
    <row r="17" spans="2:16" ht="16.149999999999999" customHeight="1" x14ac:dyDescent="0.3">
      <c r="B17" s="50"/>
      <c r="C17" s="50"/>
      <c r="D17" s="50"/>
      <c r="E17" s="50"/>
      <c r="F17" s="50"/>
      <c r="G17" s="50"/>
      <c r="H17" s="50"/>
      <c r="I17" s="50"/>
      <c r="J17" s="50"/>
      <c r="K17" s="50"/>
      <c r="L17" s="50"/>
      <c r="M17" s="50"/>
      <c r="N17" s="50"/>
      <c r="O17" s="50"/>
      <c r="P17" s="50"/>
    </row>
    <row r="18" spans="2:16" s="65" customFormat="1" ht="25.15" customHeight="1" x14ac:dyDescent="0.25">
      <c r="B18" s="63"/>
      <c r="C18" s="780" t="s">
        <v>7</v>
      </c>
      <c r="D18" s="780"/>
      <c r="E18" s="780"/>
      <c r="F18" s="780"/>
      <c r="G18" s="780"/>
      <c r="H18" s="780"/>
      <c r="I18" s="780"/>
      <c r="J18" s="64"/>
      <c r="K18" s="64"/>
      <c r="L18" s="64"/>
      <c r="M18" s="64"/>
      <c r="N18" s="64"/>
      <c r="O18" s="64"/>
      <c r="P18" s="64"/>
    </row>
    <row r="19" spans="2:16" ht="16.149999999999999" customHeight="1" x14ac:dyDescent="0.3">
      <c r="B19" s="50"/>
      <c r="C19" s="50"/>
      <c r="D19" s="50"/>
      <c r="E19" s="50"/>
      <c r="F19" s="50"/>
      <c r="G19" s="50"/>
      <c r="H19" s="50"/>
      <c r="I19" s="50"/>
      <c r="J19" s="50"/>
      <c r="K19" s="50"/>
      <c r="L19" s="50"/>
      <c r="M19" s="50"/>
      <c r="N19" s="50"/>
      <c r="O19" s="50"/>
      <c r="P19" s="50"/>
    </row>
  </sheetData>
  <sheetProtection algorithmName="SHA-512" hashValue="3gkFOaVNnxrpBLc5+KxLlApcMHFSgIoY3UGqe9vr89QES6oJsJHAwrG++g4NCX9mmhrJQ9dn6cuwy4TmvXO7hg==" saltValue="FJp3kKvLvhBK5eaDF5xXng==" spinCount="100000" sheet="1" selectLockedCells="1" selectUnlockedCells="1"/>
  <mergeCells count="1">
    <mergeCell ref="C18:I18"/>
  </mergeCells>
  <pageMargins left="0.23622047244094488" right="0.23622047244094488" top="0.39370078740157483" bottom="0.3937007874015748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B1:M83"/>
  <sheetViews>
    <sheetView showGridLines="0" topLeftCell="C9" zoomScale="70" zoomScaleNormal="70" workbookViewId="0">
      <pane ySplit="3" topLeftCell="A12" activePane="bottomLeft" state="frozen"/>
      <selection activeCell="A9" sqref="A9"/>
      <selection pane="bottomLeft" activeCell="I9" sqref="I9"/>
    </sheetView>
  </sheetViews>
  <sheetFormatPr defaultColWidth="8.58203125" defaultRowHeight="12.5" x14ac:dyDescent="0.25"/>
  <cols>
    <col min="1" max="1" width="3.25" style="15" customWidth="1"/>
    <col min="2" max="2" width="21.58203125" style="110" customWidth="1"/>
    <col min="3" max="3" width="13.75" style="15" customWidth="1"/>
    <col min="4" max="4" width="22.08203125" style="15" customWidth="1"/>
    <col min="5" max="5" width="42.08203125" style="15" customWidth="1"/>
    <col min="6" max="6" width="40.08203125" style="15" customWidth="1"/>
    <col min="7" max="7" width="11.58203125" style="51" customWidth="1"/>
    <col min="8" max="8" width="55.83203125" style="15" customWidth="1"/>
    <col min="9" max="9" width="28.08203125" style="15" customWidth="1"/>
    <col min="10" max="16384" width="8.58203125" style="15"/>
  </cols>
  <sheetData>
    <row r="1" spans="2:9" x14ac:dyDescent="0.25">
      <c r="B1" s="107"/>
    </row>
    <row r="2" spans="2:9" x14ac:dyDescent="0.25">
      <c r="B2" s="107"/>
    </row>
    <row r="3" spans="2:9" ht="13.5" customHeight="1" x14ac:dyDescent="0.25">
      <c r="B3" s="107"/>
    </row>
    <row r="4" spans="2:9" ht="45" customHeight="1" x14ac:dyDescent="0.25">
      <c r="B4" s="108"/>
      <c r="D4" s="17"/>
      <c r="E4" s="52"/>
      <c r="G4" s="53"/>
      <c r="H4" s="71"/>
    </row>
    <row r="5" spans="2:9" x14ac:dyDescent="0.25">
      <c r="B5" s="108"/>
      <c r="G5" s="15"/>
    </row>
    <row r="6" spans="2:9" x14ac:dyDescent="0.25">
      <c r="B6" s="108"/>
      <c r="G6" s="15"/>
    </row>
    <row r="7" spans="2:9" s="614" customFormat="1" ht="52.5" customHeight="1" x14ac:dyDescent="0.25">
      <c r="B7" s="148" t="s">
        <v>8</v>
      </c>
      <c r="F7" s="15"/>
    </row>
    <row r="8" spans="2:9" ht="13" x14ac:dyDescent="0.25">
      <c r="B8" s="109"/>
      <c r="C8" s="26"/>
      <c r="D8" s="26"/>
      <c r="E8" s="26"/>
      <c r="F8" s="26"/>
      <c r="G8" s="26"/>
      <c r="H8" s="26"/>
      <c r="I8" s="26"/>
    </row>
    <row r="9" spans="2:9" s="10" customFormat="1" ht="249.5" customHeight="1" x14ac:dyDescent="0.25">
      <c r="B9" s="785" t="s">
        <v>1244</v>
      </c>
      <c r="C9" s="785"/>
      <c r="D9" s="785"/>
      <c r="E9" s="785"/>
      <c r="F9" s="785"/>
      <c r="G9" s="785"/>
      <c r="H9" s="785"/>
      <c r="I9" s="11"/>
    </row>
    <row r="11" spans="2:9" s="642" customFormat="1" ht="14" x14ac:dyDescent="0.3">
      <c r="B11" s="639" t="s">
        <v>9</v>
      </c>
      <c r="C11" s="640" t="s">
        <v>10</v>
      </c>
      <c r="D11" s="640" t="s">
        <v>11</v>
      </c>
      <c r="E11" s="640" t="s">
        <v>12</v>
      </c>
      <c r="F11" s="640" t="s">
        <v>13</v>
      </c>
      <c r="G11" s="640" t="s">
        <v>14</v>
      </c>
      <c r="H11" s="640" t="s">
        <v>15</v>
      </c>
      <c r="I11" s="641" t="s">
        <v>16</v>
      </c>
    </row>
    <row r="12" spans="2:9" s="642" customFormat="1" ht="350" x14ac:dyDescent="0.3">
      <c r="B12" s="782" t="s">
        <v>1243</v>
      </c>
      <c r="C12" s="643" t="s">
        <v>17</v>
      </c>
      <c r="D12" s="643" t="s">
        <v>18</v>
      </c>
      <c r="E12" s="643" t="s">
        <v>1103</v>
      </c>
      <c r="F12" s="643" t="s">
        <v>1019</v>
      </c>
      <c r="G12" s="643" t="s">
        <v>19</v>
      </c>
      <c r="H12" s="643" t="s">
        <v>1102</v>
      </c>
      <c r="I12" s="643"/>
    </row>
    <row r="13" spans="2:9" s="642" customFormat="1" ht="37.5" x14ac:dyDescent="0.3">
      <c r="B13" s="783"/>
      <c r="C13" s="644" t="s">
        <v>20</v>
      </c>
      <c r="D13" s="643" t="s">
        <v>21</v>
      </c>
      <c r="E13" s="643" t="s">
        <v>1177</v>
      </c>
      <c r="F13" s="643" t="s">
        <v>22</v>
      </c>
      <c r="G13" s="643" t="s">
        <v>19</v>
      </c>
      <c r="H13" s="643" t="s">
        <v>1178</v>
      </c>
      <c r="I13" s="643"/>
    </row>
    <row r="14" spans="2:9" s="642" customFormat="1" ht="50" x14ac:dyDescent="0.3">
      <c r="B14" s="783"/>
      <c r="C14" s="643" t="s">
        <v>20</v>
      </c>
      <c r="D14" s="643" t="s">
        <v>1199</v>
      </c>
      <c r="E14" s="643" t="s">
        <v>1183</v>
      </c>
      <c r="F14" s="643" t="s">
        <v>1201</v>
      </c>
      <c r="G14" s="643" t="s">
        <v>19</v>
      </c>
      <c r="H14" s="643" t="s">
        <v>1179</v>
      </c>
      <c r="I14" s="643"/>
    </row>
    <row r="15" spans="2:9" s="642" customFormat="1" ht="62.5" x14ac:dyDescent="0.3">
      <c r="B15" s="783"/>
      <c r="C15" s="643" t="s">
        <v>20</v>
      </c>
      <c r="D15" s="643" t="s">
        <v>1195</v>
      </c>
      <c r="E15" s="643" t="s">
        <v>1182</v>
      </c>
      <c r="F15" s="643" t="s">
        <v>1191</v>
      </c>
      <c r="G15" s="643" t="s">
        <v>19</v>
      </c>
      <c r="H15" s="643" t="s">
        <v>1180</v>
      </c>
      <c r="I15" s="643"/>
    </row>
    <row r="16" spans="2:9" s="642" customFormat="1" ht="100" x14ac:dyDescent="0.3">
      <c r="B16" s="783"/>
      <c r="C16" s="643" t="s">
        <v>20</v>
      </c>
      <c r="D16" s="643" t="s">
        <v>1200</v>
      </c>
      <c r="E16" s="643" t="s">
        <v>1184</v>
      </c>
      <c r="F16" s="643" t="s">
        <v>1192</v>
      </c>
      <c r="G16" s="643" t="s">
        <v>19</v>
      </c>
      <c r="H16" s="643" t="s">
        <v>1181</v>
      </c>
      <c r="I16" s="643"/>
    </row>
    <row r="17" spans="2:9" s="642" customFormat="1" ht="87.5" x14ac:dyDescent="0.3">
      <c r="B17" s="783"/>
      <c r="C17" s="643" t="s">
        <v>20</v>
      </c>
      <c r="D17" s="643" t="s">
        <v>1193</v>
      </c>
      <c r="E17" s="643" t="s">
        <v>1185</v>
      </c>
      <c r="F17" s="643" t="s">
        <v>1194</v>
      </c>
      <c r="G17" s="643" t="s">
        <v>19</v>
      </c>
      <c r="H17" s="643" t="s">
        <v>1196</v>
      </c>
      <c r="I17" s="643"/>
    </row>
    <row r="18" spans="2:9" s="642" customFormat="1" ht="287.5" x14ac:dyDescent="0.3">
      <c r="B18" s="783"/>
      <c r="C18" s="643" t="s">
        <v>23</v>
      </c>
      <c r="D18" s="643" t="s">
        <v>24</v>
      </c>
      <c r="E18" s="643" t="s">
        <v>25</v>
      </c>
      <c r="F18" s="643" t="s">
        <v>26</v>
      </c>
      <c r="G18" s="643" t="s">
        <v>27</v>
      </c>
      <c r="H18" s="643" t="s">
        <v>28</v>
      </c>
      <c r="I18" s="643"/>
    </row>
    <row r="19" spans="2:9" s="642" customFormat="1" ht="87.5" x14ac:dyDescent="0.3">
      <c r="B19" s="783"/>
      <c r="C19" s="643" t="s">
        <v>23</v>
      </c>
      <c r="D19" s="643" t="s">
        <v>29</v>
      </c>
      <c r="E19" s="643" t="s">
        <v>30</v>
      </c>
      <c r="F19" s="643" t="s">
        <v>1104</v>
      </c>
      <c r="G19" s="643" t="s">
        <v>27</v>
      </c>
      <c r="H19" s="643" t="s">
        <v>31</v>
      </c>
      <c r="I19" s="643"/>
    </row>
    <row r="20" spans="2:9" s="642" customFormat="1" ht="75" x14ac:dyDescent="0.3">
      <c r="B20" s="783"/>
      <c r="C20" s="643" t="s">
        <v>23</v>
      </c>
      <c r="D20" s="643" t="s">
        <v>32</v>
      </c>
      <c r="E20" s="643" t="s">
        <v>33</v>
      </c>
      <c r="F20" s="643" t="s">
        <v>1105</v>
      </c>
      <c r="G20" s="643" t="s">
        <v>19</v>
      </c>
      <c r="H20" s="643" t="s">
        <v>34</v>
      </c>
      <c r="I20" s="643"/>
    </row>
    <row r="21" spans="2:9" s="642" customFormat="1" ht="25" x14ac:dyDescent="0.3">
      <c r="B21" s="783"/>
      <c r="C21" s="643" t="s">
        <v>35</v>
      </c>
      <c r="D21" s="643" t="s">
        <v>36</v>
      </c>
      <c r="E21" s="643" t="s">
        <v>37</v>
      </c>
      <c r="F21" s="643" t="s">
        <v>1106</v>
      </c>
      <c r="G21" s="643" t="s">
        <v>19</v>
      </c>
      <c r="H21" s="643" t="s">
        <v>1108</v>
      </c>
      <c r="I21" s="643"/>
    </row>
    <row r="22" spans="2:9" s="642" customFormat="1" ht="25" x14ac:dyDescent="0.3">
      <c r="B22" s="783"/>
      <c r="C22" s="643" t="s">
        <v>35</v>
      </c>
      <c r="D22" s="643" t="s">
        <v>38</v>
      </c>
      <c r="E22" s="643" t="s">
        <v>39</v>
      </c>
      <c r="F22" s="643" t="s">
        <v>1106</v>
      </c>
      <c r="G22" s="643" t="s">
        <v>19</v>
      </c>
      <c r="H22" s="643" t="s">
        <v>1107</v>
      </c>
      <c r="I22" s="643"/>
    </row>
    <row r="23" spans="2:9" s="642" customFormat="1" ht="87.5" x14ac:dyDescent="0.3">
      <c r="B23" s="783"/>
      <c r="C23" s="643" t="s">
        <v>40</v>
      </c>
      <c r="D23" s="643" t="s">
        <v>41</v>
      </c>
      <c r="E23" s="643" t="s">
        <v>1197</v>
      </c>
      <c r="F23" s="643" t="s">
        <v>1106</v>
      </c>
      <c r="G23" s="643" t="s">
        <v>27</v>
      </c>
      <c r="H23" s="643" t="s">
        <v>1198</v>
      </c>
      <c r="I23" s="643"/>
    </row>
    <row r="24" spans="2:9" s="642" customFormat="1" ht="50" x14ac:dyDescent="0.3">
      <c r="B24" s="783"/>
      <c r="C24" s="643" t="s">
        <v>42</v>
      </c>
      <c r="D24" s="643" t="s">
        <v>43</v>
      </c>
      <c r="E24" s="643" t="s">
        <v>44</v>
      </c>
      <c r="F24" s="643" t="s">
        <v>1106</v>
      </c>
      <c r="G24" s="643" t="s">
        <v>27</v>
      </c>
      <c r="H24" s="643" t="s">
        <v>45</v>
      </c>
      <c r="I24" s="643"/>
    </row>
    <row r="25" spans="2:9" s="642" customFormat="1" ht="37.5" x14ac:dyDescent="0.3">
      <c r="B25" s="783"/>
      <c r="C25" s="643" t="s">
        <v>49</v>
      </c>
      <c r="D25" s="643" t="s">
        <v>46</v>
      </c>
      <c r="E25" s="643" t="s">
        <v>47</v>
      </c>
      <c r="F25" s="643" t="s">
        <v>1109</v>
      </c>
      <c r="G25" s="643" t="s">
        <v>19</v>
      </c>
      <c r="H25" s="643" t="s">
        <v>48</v>
      </c>
      <c r="I25" s="643"/>
    </row>
    <row r="26" spans="2:9" s="642" customFormat="1" ht="37.5" x14ac:dyDescent="0.3">
      <c r="B26" s="783"/>
      <c r="C26" s="643" t="s">
        <v>49</v>
      </c>
      <c r="D26" s="643" t="s">
        <v>50</v>
      </c>
      <c r="E26" s="643" t="s">
        <v>1110</v>
      </c>
      <c r="F26" s="643" t="s">
        <v>1106</v>
      </c>
      <c r="G26" s="643" t="s">
        <v>27</v>
      </c>
      <c r="H26" s="643" t="s">
        <v>1111</v>
      </c>
      <c r="I26" s="643"/>
    </row>
    <row r="27" spans="2:9" s="642" customFormat="1" ht="37.5" x14ac:dyDescent="0.3">
      <c r="B27" s="783"/>
      <c r="C27" s="643" t="s">
        <v>49</v>
      </c>
      <c r="D27" s="643" t="s">
        <v>50</v>
      </c>
      <c r="E27" s="643" t="s">
        <v>51</v>
      </c>
      <c r="F27" s="643" t="s">
        <v>1106</v>
      </c>
      <c r="G27" s="643" t="s">
        <v>27</v>
      </c>
      <c r="H27" s="643" t="s">
        <v>1112</v>
      </c>
      <c r="I27" s="643"/>
    </row>
    <row r="28" spans="2:9" s="642" customFormat="1" ht="37.5" x14ac:dyDescent="0.3">
      <c r="B28" s="783"/>
      <c r="C28" s="643" t="s">
        <v>49</v>
      </c>
      <c r="D28" s="643" t="s">
        <v>50</v>
      </c>
      <c r="E28" s="643" t="s">
        <v>52</v>
      </c>
      <c r="F28" s="643" t="s">
        <v>1106</v>
      </c>
      <c r="G28" s="643" t="s">
        <v>27</v>
      </c>
      <c r="H28" s="643" t="s">
        <v>1113</v>
      </c>
      <c r="I28" s="643"/>
    </row>
    <row r="29" spans="2:9" s="642" customFormat="1" ht="287.5" x14ac:dyDescent="0.3">
      <c r="B29" s="783"/>
      <c r="C29" s="643" t="s">
        <v>53</v>
      </c>
      <c r="D29" s="643" t="s">
        <v>54</v>
      </c>
      <c r="E29" s="643" t="s">
        <v>1115</v>
      </c>
      <c r="F29" s="645" t="s">
        <v>1212</v>
      </c>
      <c r="G29" s="643" t="s">
        <v>55</v>
      </c>
      <c r="H29" s="643" t="s">
        <v>1114</v>
      </c>
      <c r="I29" s="643"/>
    </row>
    <row r="30" spans="2:9" s="642" customFormat="1" ht="37.5" x14ac:dyDescent="0.3">
      <c r="B30" s="783"/>
      <c r="C30" s="643" t="s">
        <v>53</v>
      </c>
      <c r="D30" s="643" t="s">
        <v>56</v>
      </c>
      <c r="E30" s="643" t="s">
        <v>1116</v>
      </c>
      <c r="F30" s="643" t="s">
        <v>1106</v>
      </c>
      <c r="G30" s="643" t="s">
        <v>55</v>
      </c>
      <c r="H30" s="643" t="s">
        <v>1117</v>
      </c>
      <c r="I30" s="643"/>
    </row>
    <row r="31" spans="2:9" s="642" customFormat="1" ht="287.5" x14ac:dyDescent="0.3">
      <c r="B31" s="783"/>
      <c r="C31" s="643" t="s">
        <v>53</v>
      </c>
      <c r="D31" s="643" t="s">
        <v>57</v>
      </c>
      <c r="E31" s="643" t="s">
        <v>58</v>
      </c>
      <c r="F31" s="645" t="s">
        <v>1212</v>
      </c>
      <c r="G31" s="643" t="s">
        <v>55</v>
      </c>
      <c r="H31" s="643" t="s">
        <v>59</v>
      </c>
      <c r="I31" s="643"/>
    </row>
    <row r="32" spans="2:9" s="642" customFormat="1" ht="112.5" x14ac:dyDescent="0.3">
      <c r="B32" s="783"/>
      <c r="C32" s="643" t="s">
        <v>60</v>
      </c>
      <c r="D32" s="643" t="s">
        <v>61</v>
      </c>
      <c r="E32" s="643" t="s">
        <v>62</v>
      </c>
      <c r="F32" s="643" t="s">
        <v>1214</v>
      </c>
      <c r="G32" s="643" t="s">
        <v>19</v>
      </c>
      <c r="H32" s="643" t="s">
        <v>62</v>
      </c>
      <c r="I32" s="643"/>
    </row>
    <row r="33" spans="2:9" s="642" customFormat="1" ht="57" customHeight="1" x14ac:dyDescent="0.3">
      <c r="B33" s="783"/>
      <c r="C33" s="643" t="s">
        <v>60</v>
      </c>
      <c r="D33" s="643" t="s">
        <v>608</v>
      </c>
      <c r="E33" s="643" t="s">
        <v>1118</v>
      </c>
      <c r="F33" s="643" t="s">
        <v>1118</v>
      </c>
      <c r="G33" s="643" t="s">
        <v>27</v>
      </c>
      <c r="H33" s="643" t="s">
        <v>1119</v>
      </c>
      <c r="I33" s="643"/>
    </row>
    <row r="34" spans="2:9" s="642" customFormat="1" ht="50" x14ac:dyDescent="0.3">
      <c r="B34" s="783"/>
      <c r="C34" s="643" t="s">
        <v>60</v>
      </c>
      <c r="D34" s="643" t="s">
        <v>63</v>
      </c>
      <c r="E34" s="643" t="s">
        <v>64</v>
      </c>
      <c r="F34" s="643" t="s">
        <v>65</v>
      </c>
      <c r="G34" s="643" t="s">
        <v>27</v>
      </c>
      <c r="H34" s="643" t="s">
        <v>66</v>
      </c>
      <c r="I34" s="643"/>
    </row>
    <row r="35" spans="2:9" s="642" customFormat="1" ht="49" customHeight="1" x14ac:dyDescent="0.3">
      <c r="B35" s="783"/>
      <c r="C35" s="643" t="s">
        <v>73</v>
      </c>
      <c r="D35" s="643" t="s">
        <v>74</v>
      </c>
      <c r="E35" s="643" t="s">
        <v>75</v>
      </c>
      <c r="F35" s="643" t="s">
        <v>75</v>
      </c>
      <c r="G35" s="643" t="s">
        <v>27</v>
      </c>
      <c r="H35" s="643" t="s">
        <v>76</v>
      </c>
      <c r="I35" s="643"/>
    </row>
    <row r="36" spans="2:9" s="642" customFormat="1" ht="112.5" x14ac:dyDescent="0.3">
      <c r="B36" s="783"/>
      <c r="C36" s="769" t="s">
        <v>73</v>
      </c>
      <c r="D36" s="769" t="s">
        <v>1206</v>
      </c>
      <c r="E36" s="769" t="s">
        <v>1207</v>
      </c>
      <c r="F36" s="769" t="s">
        <v>1229</v>
      </c>
      <c r="G36" s="769" t="s">
        <v>1208</v>
      </c>
      <c r="H36" s="769" t="s">
        <v>1209</v>
      </c>
      <c r="I36" s="643"/>
    </row>
    <row r="37" spans="2:9" s="642" customFormat="1" ht="112.5" x14ac:dyDescent="0.3">
      <c r="B37" s="783"/>
      <c r="C37" s="643" t="s">
        <v>73</v>
      </c>
      <c r="D37" s="643" t="s">
        <v>77</v>
      </c>
      <c r="E37" s="643" t="s">
        <v>78</v>
      </c>
      <c r="F37" s="769" t="s">
        <v>1226</v>
      </c>
      <c r="G37" s="643" t="s">
        <v>79</v>
      </c>
      <c r="H37" s="643" t="s">
        <v>1120</v>
      </c>
      <c r="I37" s="643"/>
    </row>
    <row r="38" spans="2:9" s="642" customFormat="1" ht="137.5" x14ac:dyDescent="0.3">
      <c r="B38" s="783"/>
      <c r="C38" s="643" t="s">
        <v>73</v>
      </c>
      <c r="D38" s="643" t="s">
        <v>80</v>
      </c>
      <c r="E38" s="643" t="s">
        <v>81</v>
      </c>
      <c r="F38" s="769" t="s">
        <v>1227</v>
      </c>
      <c r="G38" s="643" t="s">
        <v>82</v>
      </c>
      <c r="H38" s="643" t="s">
        <v>1121</v>
      </c>
      <c r="I38" s="643"/>
    </row>
    <row r="39" spans="2:9" s="642" customFormat="1" ht="125" x14ac:dyDescent="0.3">
      <c r="B39" s="783"/>
      <c r="C39" s="643" t="s">
        <v>73</v>
      </c>
      <c r="D39" s="643" t="s">
        <v>83</v>
      </c>
      <c r="E39" s="643" t="s">
        <v>84</v>
      </c>
      <c r="F39" s="769" t="s">
        <v>1210</v>
      </c>
      <c r="G39" s="643" t="s">
        <v>85</v>
      </c>
      <c r="H39" s="643" t="s">
        <v>1122</v>
      </c>
      <c r="I39" s="643"/>
    </row>
    <row r="40" spans="2:9" s="642" customFormat="1" ht="62.5" x14ac:dyDescent="0.3">
      <c r="B40" s="783"/>
      <c r="C40" s="643" t="s">
        <v>73</v>
      </c>
      <c r="D40" s="643" t="s">
        <v>86</v>
      </c>
      <c r="E40" s="643" t="s">
        <v>87</v>
      </c>
      <c r="F40" s="643" t="s">
        <v>88</v>
      </c>
      <c r="G40" s="643" t="s">
        <v>27</v>
      </c>
      <c r="H40" s="643" t="s">
        <v>89</v>
      </c>
      <c r="I40" s="643"/>
    </row>
    <row r="41" spans="2:9" s="642" customFormat="1" ht="137.5" x14ac:dyDescent="0.3">
      <c r="B41" s="784"/>
      <c r="C41" s="643" t="s">
        <v>103</v>
      </c>
      <c r="D41" s="643" t="s">
        <v>104</v>
      </c>
      <c r="E41" s="643" t="s">
        <v>1123</v>
      </c>
      <c r="F41" s="643" t="s">
        <v>105</v>
      </c>
      <c r="G41" s="643" t="s">
        <v>106</v>
      </c>
      <c r="H41" s="643" t="s">
        <v>107</v>
      </c>
      <c r="I41" s="643"/>
    </row>
    <row r="42" spans="2:9" s="642" customFormat="1" ht="87.5" x14ac:dyDescent="0.3">
      <c r="B42" s="782" t="s">
        <v>90</v>
      </c>
      <c r="C42" s="643" t="s">
        <v>67</v>
      </c>
      <c r="D42" s="643" t="s">
        <v>91</v>
      </c>
      <c r="E42" s="643" t="s">
        <v>92</v>
      </c>
      <c r="F42" s="643" t="s">
        <v>1124</v>
      </c>
      <c r="G42" s="643" t="s">
        <v>27</v>
      </c>
      <c r="H42" s="643" t="s">
        <v>93</v>
      </c>
      <c r="I42" s="643"/>
    </row>
    <row r="43" spans="2:9" s="642" customFormat="1" ht="37.5" x14ac:dyDescent="0.3">
      <c r="B43" s="783"/>
      <c r="C43" s="643" t="s">
        <v>67</v>
      </c>
      <c r="D43" s="643" t="s">
        <v>94</v>
      </c>
      <c r="E43" s="643" t="s">
        <v>95</v>
      </c>
      <c r="F43" s="643" t="s">
        <v>96</v>
      </c>
      <c r="G43" s="643" t="s">
        <v>97</v>
      </c>
      <c r="H43" s="643" t="s">
        <v>98</v>
      </c>
      <c r="I43" s="643"/>
    </row>
    <row r="44" spans="2:9" s="642" customFormat="1" ht="150" x14ac:dyDescent="0.3">
      <c r="B44" s="783"/>
      <c r="C44" s="643" t="s">
        <v>108</v>
      </c>
      <c r="D44" s="643" t="s">
        <v>109</v>
      </c>
      <c r="E44" s="643" t="s">
        <v>1125</v>
      </c>
      <c r="F44" s="643" t="s">
        <v>1126</v>
      </c>
      <c r="G44" s="643" t="s">
        <v>110</v>
      </c>
      <c r="H44" s="643" t="s">
        <v>111</v>
      </c>
      <c r="I44" s="643"/>
    </row>
    <row r="45" spans="2:9" s="642" customFormat="1" ht="87.5" x14ac:dyDescent="0.3">
      <c r="B45" s="783"/>
      <c r="C45" s="643" t="s">
        <v>108</v>
      </c>
      <c r="D45" s="643" t="s">
        <v>112</v>
      </c>
      <c r="E45" s="643" t="s">
        <v>113</v>
      </c>
      <c r="F45" s="643" t="s">
        <v>1127</v>
      </c>
      <c r="G45" s="643" t="s">
        <v>19</v>
      </c>
      <c r="H45" s="643" t="s">
        <v>114</v>
      </c>
      <c r="I45" s="643"/>
    </row>
    <row r="46" spans="2:9" s="642" customFormat="1" ht="162.5" x14ac:dyDescent="0.3">
      <c r="B46" s="783"/>
      <c r="C46" s="643" t="s">
        <v>108</v>
      </c>
      <c r="D46" s="643" t="s">
        <v>115</v>
      </c>
      <c r="E46" s="643" t="s">
        <v>116</v>
      </c>
      <c r="F46" s="643" t="s">
        <v>117</v>
      </c>
      <c r="G46" s="643" t="s">
        <v>118</v>
      </c>
      <c r="H46" s="643" t="s">
        <v>1101</v>
      </c>
      <c r="I46" s="643"/>
    </row>
    <row r="47" spans="2:9" s="642" customFormat="1" ht="237.5" x14ac:dyDescent="0.3">
      <c r="B47" s="783"/>
      <c r="C47" s="643" t="s">
        <v>108</v>
      </c>
      <c r="D47" s="643" t="s">
        <v>119</v>
      </c>
      <c r="E47" s="643" t="s">
        <v>1222</v>
      </c>
      <c r="F47" s="643" t="s">
        <v>120</v>
      </c>
      <c r="G47" s="643" t="s">
        <v>118</v>
      </c>
      <c r="H47" s="643" t="s">
        <v>121</v>
      </c>
      <c r="I47" s="643"/>
    </row>
    <row r="48" spans="2:9" s="642" customFormat="1" ht="95.15" customHeight="1" x14ac:dyDescent="0.3">
      <c r="B48" s="783"/>
      <c r="C48" s="643" t="s">
        <v>108</v>
      </c>
      <c r="D48" s="643" t="s">
        <v>122</v>
      </c>
      <c r="E48" s="643" t="s">
        <v>123</v>
      </c>
      <c r="F48" s="643" t="s">
        <v>124</v>
      </c>
      <c r="G48" s="643" t="s">
        <v>125</v>
      </c>
      <c r="H48" s="646" t="s">
        <v>126</v>
      </c>
      <c r="I48" s="643"/>
    </row>
    <row r="49" spans="2:13" s="642" customFormat="1" ht="175" x14ac:dyDescent="0.3">
      <c r="B49" s="783"/>
      <c r="C49" s="643" t="s">
        <v>127</v>
      </c>
      <c r="D49" s="643" t="s">
        <v>128</v>
      </c>
      <c r="E49" s="643" t="s">
        <v>129</v>
      </c>
      <c r="F49" s="643" t="s">
        <v>130</v>
      </c>
      <c r="G49" s="643" t="s">
        <v>19</v>
      </c>
      <c r="H49" s="643" t="s">
        <v>131</v>
      </c>
      <c r="I49" s="643"/>
    </row>
    <row r="50" spans="2:13" s="642" customFormat="1" ht="125" x14ac:dyDescent="0.3">
      <c r="B50" s="786"/>
      <c r="C50" s="643" t="s">
        <v>67</v>
      </c>
      <c r="D50" s="643" t="s">
        <v>68</v>
      </c>
      <c r="E50" s="643" t="s">
        <v>69</v>
      </c>
      <c r="F50" s="643" t="s">
        <v>70</v>
      </c>
      <c r="G50" s="643" t="s">
        <v>27</v>
      </c>
      <c r="H50" s="643" t="s">
        <v>71</v>
      </c>
      <c r="I50" s="647" t="s">
        <v>72</v>
      </c>
    </row>
    <row r="51" spans="2:13" s="642" customFormat="1" ht="287.5" x14ac:dyDescent="0.3">
      <c r="B51" s="782" t="s">
        <v>1219</v>
      </c>
      <c r="C51" s="643" t="s">
        <v>132</v>
      </c>
      <c r="D51" s="643" t="s">
        <v>133</v>
      </c>
      <c r="E51" s="643" t="s">
        <v>134</v>
      </c>
      <c r="F51" s="643" t="s">
        <v>135</v>
      </c>
      <c r="G51" s="643" t="s">
        <v>27</v>
      </c>
      <c r="H51" s="643" t="s">
        <v>136</v>
      </c>
      <c r="I51" s="643"/>
    </row>
    <row r="52" spans="2:13" s="642" customFormat="1" ht="25" x14ac:dyDescent="0.3">
      <c r="B52" s="784"/>
      <c r="C52" s="643" t="s">
        <v>99</v>
      </c>
      <c r="D52" s="643" t="s">
        <v>100</v>
      </c>
      <c r="E52" s="643" t="s">
        <v>101</v>
      </c>
      <c r="F52" s="643" t="s">
        <v>102</v>
      </c>
      <c r="G52" s="643" t="s">
        <v>97</v>
      </c>
      <c r="H52" s="643" t="s">
        <v>102</v>
      </c>
      <c r="I52" s="643"/>
    </row>
    <row r="53" spans="2:13" s="642" customFormat="1" ht="75" x14ac:dyDescent="0.3">
      <c r="B53" s="782" t="s">
        <v>137</v>
      </c>
      <c r="C53" s="643" t="s">
        <v>138</v>
      </c>
      <c r="D53" s="643" t="s">
        <v>139</v>
      </c>
      <c r="E53" s="643" t="s">
        <v>140</v>
      </c>
      <c r="F53" s="643" t="s">
        <v>141</v>
      </c>
      <c r="G53" s="643" t="s">
        <v>27</v>
      </c>
      <c r="H53" s="643" t="s">
        <v>142</v>
      </c>
      <c r="I53" s="643"/>
    </row>
    <row r="54" spans="2:13" s="642" customFormat="1" ht="75" x14ac:dyDescent="0.3">
      <c r="B54" s="783"/>
      <c r="C54" s="643" t="s">
        <v>138</v>
      </c>
      <c r="D54" s="643" t="s">
        <v>143</v>
      </c>
      <c r="E54" s="643" t="s">
        <v>144</v>
      </c>
      <c r="F54" s="643" t="s">
        <v>145</v>
      </c>
      <c r="G54" s="643" t="s">
        <v>27</v>
      </c>
      <c r="H54" s="643" t="s">
        <v>146</v>
      </c>
      <c r="I54" s="643"/>
    </row>
    <row r="55" spans="2:13" s="642" customFormat="1" ht="50" x14ac:dyDescent="0.3">
      <c r="B55" s="783"/>
      <c r="C55" s="643" t="s">
        <v>138</v>
      </c>
      <c r="D55" s="643" t="s">
        <v>147</v>
      </c>
      <c r="E55" s="643" t="s">
        <v>148</v>
      </c>
      <c r="F55" s="643" t="s">
        <v>149</v>
      </c>
      <c r="G55" s="643" t="s">
        <v>27</v>
      </c>
      <c r="H55" s="643" t="s">
        <v>150</v>
      </c>
      <c r="I55" s="643"/>
    </row>
    <row r="56" spans="2:13" s="642" customFormat="1" ht="212.5" x14ac:dyDescent="0.3">
      <c r="B56" s="783"/>
      <c r="C56" s="643" t="s">
        <v>138</v>
      </c>
      <c r="D56" s="643" t="s">
        <v>151</v>
      </c>
      <c r="E56" s="643" t="s">
        <v>152</v>
      </c>
      <c r="F56" s="643" t="s">
        <v>153</v>
      </c>
      <c r="G56" s="643" t="s">
        <v>154</v>
      </c>
      <c r="H56" s="643" t="s">
        <v>1172</v>
      </c>
      <c r="I56" s="648" t="s">
        <v>155</v>
      </c>
    </row>
    <row r="57" spans="2:13" s="642" customFormat="1" ht="162.5" x14ac:dyDescent="0.2">
      <c r="B57" s="783"/>
      <c r="C57" s="643" t="s">
        <v>156</v>
      </c>
      <c r="D57" s="643" t="s">
        <v>157</v>
      </c>
      <c r="E57" s="643" t="s">
        <v>158</v>
      </c>
      <c r="F57" s="643" t="s">
        <v>1169</v>
      </c>
      <c r="G57" s="643" t="s">
        <v>159</v>
      </c>
      <c r="H57" s="643" t="s">
        <v>160</v>
      </c>
      <c r="I57" s="647" t="s">
        <v>161</v>
      </c>
      <c r="J57" s="781"/>
      <c r="K57" s="781"/>
      <c r="L57" s="781"/>
      <c r="M57" s="781"/>
    </row>
    <row r="58" spans="2:13" s="642" customFormat="1" ht="162.5" x14ac:dyDescent="0.3">
      <c r="B58" s="783"/>
      <c r="C58" s="643" t="s">
        <v>156</v>
      </c>
      <c r="D58" s="643" t="s">
        <v>162</v>
      </c>
      <c r="E58" s="643" t="s">
        <v>163</v>
      </c>
      <c r="F58" s="643" t="s">
        <v>1169</v>
      </c>
      <c r="G58" s="643" t="s">
        <v>159</v>
      </c>
      <c r="H58" s="643" t="s">
        <v>160</v>
      </c>
      <c r="I58" s="647" t="s">
        <v>161</v>
      </c>
    </row>
    <row r="59" spans="2:13" s="642" customFormat="1" ht="162.5" x14ac:dyDescent="0.3">
      <c r="B59" s="783"/>
      <c r="C59" s="643" t="s">
        <v>156</v>
      </c>
      <c r="D59" s="643" t="s">
        <v>164</v>
      </c>
      <c r="E59" s="643" t="s">
        <v>163</v>
      </c>
      <c r="F59" s="643" t="s">
        <v>1169</v>
      </c>
      <c r="G59" s="643" t="s">
        <v>159</v>
      </c>
      <c r="H59" s="643" t="s">
        <v>160</v>
      </c>
      <c r="I59" s="647" t="s">
        <v>161</v>
      </c>
    </row>
    <row r="60" spans="2:13" s="642" customFormat="1" ht="162.5" x14ac:dyDescent="0.3">
      <c r="B60" s="783"/>
      <c r="C60" s="643" t="s">
        <v>156</v>
      </c>
      <c r="D60" s="643" t="s">
        <v>165</v>
      </c>
      <c r="E60" s="643" t="s">
        <v>163</v>
      </c>
      <c r="F60" s="643" t="s">
        <v>1169</v>
      </c>
      <c r="G60" s="643" t="s">
        <v>159</v>
      </c>
      <c r="H60" s="643" t="s">
        <v>160</v>
      </c>
      <c r="I60" s="647" t="s">
        <v>161</v>
      </c>
    </row>
    <row r="61" spans="2:13" s="642" customFormat="1" ht="162.5" x14ac:dyDescent="0.3">
      <c r="B61" s="783"/>
      <c r="C61" s="643" t="s">
        <v>156</v>
      </c>
      <c r="D61" s="643" t="s">
        <v>166</v>
      </c>
      <c r="E61" s="643" t="s">
        <v>163</v>
      </c>
      <c r="F61" s="643" t="s">
        <v>1169</v>
      </c>
      <c r="G61" s="643" t="s">
        <v>159</v>
      </c>
      <c r="H61" s="643" t="s">
        <v>160</v>
      </c>
      <c r="I61" s="647" t="s">
        <v>161</v>
      </c>
    </row>
    <row r="62" spans="2:13" s="642" customFormat="1" ht="162.5" x14ac:dyDescent="0.3">
      <c r="B62" s="783"/>
      <c r="C62" s="643" t="s">
        <v>156</v>
      </c>
      <c r="D62" s="643" t="s">
        <v>167</v>
      </c>
      <c r="E62" s="643" t="s">
        <v>163</v>
      </c>
      <c r="F62" s="643" t="s">
        <v>1169</v>
      </c>
      <c r="G62" s="643" t="s">
        <v>159</v>
      </c>
      <c r="H62" s="643" t="s">
        <v>160</v>
      </c>
      <c r="I62" s="647" t="s">
        <v>161</v>
      </c>
    </row>
    <row r="63" spans="2:13" s="642" customFormat="1" ht="162.5" x14ac:dyDescent="0.3">
      <c r="B63" s="783"/>
      <c r="C63" s="643" t="s">
        <v>156</v>
      </c>
      <c r="D63" s="643" t="s">
        <v>168</v>
      </c>
      <c r="E63" s="643" t="s">
        <v>163</v>
      </c>
      <c r="F63" s="643" t="s">
        <v>1169</v>
      </c>
      <c r="G63" s="643" t="s">
        <v>169</v>
      </c>
      <c r="H63" s="643" t="s">
        <v>160</v>
      </c>
      <c r="I63" s="647" t="s">
        <v>161</v>
      </c>
    </row>
    <row r="64" spans="2:13" s="642" customFormat="1" ht="162.5" x14ac:dyDescent="0.3">
      <c r="B64" s="783"/>
      <c r="C64" s="643" t="s">
        <v>156</v>
      </c>
      <c r="D64" s="643" t="s">
        <v>170</v>
      </c>
      <c r="E64" s="643" t="s">
        <v>163</v>
      </c>
      <c r="F64" s="643" t="s">
        <v>1169</v>
      </c>
      <c r="G64" s="643" t="s">
        <v>169</v>
      </c>
      <c r="H64" s="643" t="s">
        <v>160</v>
      </c>
      <c r="I64" s="647" t="s">
        <v>161</v>
      </c>
    </row>
    <row r="65" spans="2:9" s="642" customFormat="1" ht="162.5" x14ac:dyDescent="0.3">
      <c r="B65" s="784"/>
      <c r="C65" s="643" t="s">
        <v>67</v>
      </c>
      <c r="D65" s="643" t="s">
        <v>171</v>
      </c>
      <c r="E65" s="643" t="s">
        <v>172</v>
      </c>
      <c r="F65" s="643" t="s">
        <v>173</v>
      </c>
      <c r="G65" s="643" t="s">
        <v>27</v>
      </c>
      <c r="H65" s="643" t="s">
        <v>174</v>
      </c>
      <c r="I65" s="643"/>
    </row>
    <row r="66" spans="2:9" s="642" customFormat="1" ht="87.5" x14ac:dyDescent="0.3">
      <c r="B66" s="782" t="s">
        <v>1017</v>
      </c>
      <c r="C66" s="643" t="s">
        <v>175</v>
      </c>
      <c r="D66" s="643" t="s">
        <v>176</v>
      </c>
      <c r="E66" s="643" t="s">
        <v>177</v>
      </c>
      <c r="F66" s="643" t="s">
        <v>178</v>
      </c>
      <c r="G66" s="643" t="s">
        <v>27</v>
      </c>
      <c r="H66" s="643" t="s">
        <v>179</v>
      </c>
      <c r="I66" s="643"/>
    </row>
    <row r="67" spans="2:9" s="642" customFormat="1" ht="62.5" x14ac:dyDescent="0.3">
      <c r="B67" s="783"/>
      <c r="C67" s="643" t="s">
        <v>180</v>
      </c>
      <c r="D67" s="643" t="s">
        <v>181</v>
      </c>
      <c r="E67" s="643" t="s">
        <v>182</v>
      </c>
      <c r="F67" s="643" t="s">
        <v>183</v>
      </c>
      <c r="G67" s="643" t="s">
        <v>97</v>
      </c>
      <c r="H67" s="643" t="s">
        <v>184</v>
      </c>
      <c r="I67" s="643"/>
    </row>
    <row r="68" spans="2:9" s="642" customFormat="1" ht="50" x14ac:dyDescent="0.3">
      <c r="B68" s="783"/>
      <c r="C68" s="643" t="s">
        <v>180</v>
      </c>
      <c r="D68" s="643" t="s">
        <v>185</v>
      </c>
      <c r="E68" s="643" t="s">
        <v>186</v>
      </c>
      <c r="F68" s="643" t="s">
        <v>187</v>
      </c>
      <c r="G68" s="643" t="s">
        <v>97</v>
      </c>
      <c r="H68" s="643" t="s">
        <v>188</v>
      </c>
      <c r="I68" s="643"/>
    </row>
    <row r="69" spans="2:9" s="642" customFormat="1" ht="50" x14ac:dyDescent="0.3">
      <c r="B69" s="783"/>
      <c r="C69" s="643" t="s">
        <v>1137</v>
      </c>
      <c r="D69" s="643" t="s">
        <v>1138</v>
      </c>
      <c r="E69" s="643" t="s">
        <v>1224</v>
      </c>
      <c r="F69" s="643" t="s">
        <v>1142</v>
      </c>
      <c r="G69" s="643" t="s">
        <v>27</v>
      </c>
      <c r="H69" s="643" t="s">
        <v>1225</v>
      </c>
      <c r="I69" s="643"/>
    </row>
    <row r="70" spans="2:9" s="642" customFormat="1" ht="115.5" customHeight="1" x14ac:dyDescent="0.3">
      <c r="B70" s="786"/>
      <c r="C70" s="769" t="s">
        <v>1018</v>
      </c>
      <c r="D70" s="643" t="s">
        <v>1128</v>
      </c>
      <c r="E70" s="643" t="s">
        <v>1143</v>
      </c>
      <c r="F70" s="643" t="s">
        <v>1228</v>
      </c>
      <c r="G70" s="643" t="s">
        <v>97</v>
      </c>
      <c r="H70" s="643" t="s">
        <v>1130</v>
      </c>
      <c r="I70" s="643"/>
    </row>
    <row r="71" spans="2:9" s="51" customFormat="1" ht="137.5" x14ac:dyDescent="0.3">
      <c r="B71" s="782" t="s">
        <v>189</v>
      </c>
      <c r="C71" s="643" t="s">
        <v>190</v>
      </c>
      <c r="D71" s="643" t="s">
        <v>191</v>
      </c>
      <c r="E71" s="643" t="s">
        <v>192</v>
      </c>
      <c r="F71" s="643" t="s">
        <v>193</v>
      </c>
      <c r="G71" s="643" t="s">
        <v>194</v>
      </c>
      <c r="H71" s="643" t="s">
        <v>195</v>
      </c>
      <c r="I71" s="643"/>
    </row>
    <row r="72" spans="2:9" s="51" customFormat="1" ht="267" x14ac:dyDescent="0.3">
      <c r="B72" s="783"/>
      <c r="C72" s="643" t="s">
        <v>190</v>
      </c>
      <c r="D72" s="643" t="s">
        <v>196</v>
      </c>
      <c r="E72" s="643" t="s">
        <v>197</v>
      </c>
      <c r="F72" s="643" t="s">
        <v>1099</v>
      </c>
      <c r="G72" s="643" t="s">
        <v>194</v>
      </c>
      <c r="H72" s="643" t="s">
        <v>1231</v>
      </c>
      <c r="I72" s="643" t="s">
        <v>1232</v>
      </c>
    </row>
    <row r="73" spans="2:9" s="51" customFormat="1" ht="41.15" customHeight="1" x14ac:dyDescent="0.3">
      <c r="B73" s="783"/>
      <c r="C73" s="643" t="s">
        <v>190</v>
      </c>
      <c r="D73" s="643" t="s">
        <v>198</v>
      </c>
      <c r="E73" s="643" t="s">
        <v>199</v>
      </c>
      <c r="F73" s="643" t="s">
        <v>199</v>
      </c>
      <c r="G73" s="643" t="s">
        <v>194</v>
      </c>
      <c r="H73" s="643" t="s">
        <v>1131</v>
      </c>
      <c r="I73" s="643"/>
    </row>
    <row r="74" spans="2:9" s="51" customFormat="1" ht="217.5" x14ac:dyDescent="0.3">
      <c r="B74" s="783"/>
      <c r="C74" s="643" t="s">
        <v>200</v>
      </c>
      <c r="D74" s="643" t="s">
        <v>201</v>
      </c>
      <c r="E74" s="643" t="s">
        <v>202</v>
      </c>
      <c r="F74" s="649" t="s">
        <v>1100</v>
      </c>
      <c r="G74" s="643" t="s">
        <v>97</v>
      </c>
      <c r="H74" s="643" t="s">
        <v>203</v>
      </c>
      <c r="I74" s="643"/>
    </row>
    <row r="75" spans="2:9" s="51" customFormat="1" ht="162.5" x14ac:dyDescent="0.3">
      <c r="B75" s="784"/>
      <c r="C75" s="643" t="s">
        <v>204</v>
      </c>
      <c r="D75" s="643" t="s">
        <v>205</v>
      </c>
      <c r="E75" s="643" t="s">
        <v>1133</v>
      </c>
      <c r="F75" s="643" t="s">
        <v>1221</v>
      </c>
      <c r="G75" s="643" t="s">
        <v>206</v>
      </c>
      <c r="H75" s="643" t="s">
        <v>1132</v>
      </c>
      <c r="I75" s="643"/>
    </row>
    <row r="76" spans="2:9" s="51" customFormat="1" ht="13" x14ac:dyDescent="0.3">
      <c r="B76" s="111"/>
    </row>
    <row r="77" spans="2:9" s="51" customFormat="1" ht="13" x14ac:dyDescent="0.3">
      <c r="B77" s="111"/>
    </row>
    <row r="78" spans="2:9" ht="13" x14ac:dyDescent="0.25">
      <c r="B78" s="111"/>
    </row>
    <row r="79" spans="2:9" ht="13" x14ac:dyDescent="0.25">
      <c r="B79" s="111"/>
      <c r="G79" s="15"/>
    </row>
    <row r="80" spans="2:9" ht="13" x14ac:dyDescent="0.25">
      <c r="B80" s="111"/>
      <c r="G80" s="15"/>
    </row>
    <row r="81" spans="2:2" ht="13" x14ac:dyDescent="0.25">
      <c r="B81" s="111"/>
    </row>
    <row r="82" spans="2:2" ht="13" x14ac:dyDescent="0.25">
      <c r="B82" s="111"/>
    </row>
    <row r="83" spans="2:2" ht="13" x14ac:dyDescent="0.25">
      <c r="B83" s="111"/>
    </row>
  </sheetData>
  <sheetProtection algorithmName="SHA-512" hashValue="XxJ2YDzmPB1M8sbPL+L0OUh6hb6FB2J1R7COS6PO/kC5K0HzZj7TbTPP6gzXUCEkU/n0XbdyTTa2p81kOO8qmA==" saltValue="P9wi/prwqDY9iFrw5uv11A==" spinCount="100000" sheet="1" selectLockedCells="1" autoFilter="0" pivotTables="0"/>
  <autoFilter ref="B11:I75" xr:uid="{00000000-0009-0000-0000-000003000000}"/>
  <mergeCells count="8">
    <mergeCell ref="J57:M57"/>
    <mergeCell ref="B71:B75"/>
    <mergeCell ref="B9:H9"/>
    <mergeCell ref="B53:B65"/>
    <mergeCell ref="B51:B52"/>
    <mergeCell ref="B12:B41"/>
    <mergeCell ref="B42:B50"/>
    <mergeCell ref="B66:B70"/>
  </mergeCells>
  <hyperlinks>
    <hyperlink ref="I56" r:id="rId1" xr:uid="{39FE8FE8-4E01-4AC4-B459-8A7713837610}"/>
    <hyperlink ref="I50" r:id="rId2" xr:uid="{4597B47F-E256-413A-9218-044F0A39B423}"/>
  </hyperlinks>
  <pageMargins left="0.23622047244094491" right="0.23622047244094491" top="0.39370078740157483" bottom="0.39370078740157483" header="0.31496062992125984" footer="0.31496062992125984"/>
  <pageSetup paperSize="8" scale="78" fitToHeight="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B3:AE76"/>
  <sheetViews>
    <sheetView showGridLines="0" topLeftCell="B12" zoomScale="70" zoomScaleNormal="70" zoomScaleSheetLayoutView="40" workbookViewId="0">
      <selection activeCell="B37" sqref="B37"/>
    </sheetView>
  </sheetViews>
  <sheetFormatPr defaultColWidth="8.58203125" defaultRowHeight="16.149999999999999" customHeight="1" x14ac:dyDescent="0.3"/>
  <cols>
    <col min="1" max="1" width="3.25" style="116" customWidth="1"/>
    <col min="2" max="2" width="31.08203125" style="116" customWidth="1"/>
    <col min="3" max="3" width="36.08203125" style="116" bestFit="1" customWidth="1"/>
    <col min="4" max="4" width="57.58203125" style="116" customWidth="1"/>
    <col min="5" max="5" width="51.08203125" style="116" customWidth="1"/>
    <col min="6" max="6" width="10.75" style="116" customWidth="1"/>
    <col min="7" max="16" width="8.58203125" style="116"/>
    <col min="17" max="17" width="8.58203125" style="116" customWidth="1"/>
    <col min="18" max="23" width="8.58203125" style="116"/>
    <col min="24" max="24" width="8.58203125" style="116" customWidth="1"/>
    <col min="25" max="16384" width="8.58203125" style="116"/>
  </cols>
  <sheetData>
    <row r="3" spans="2:31" ht="50.15" customHeight="1" x14ac:dyDescent="0.3">
      <c r="Q3" s="55"/>
      <c r="W3" s="70"/>
      <c r="X3" s="67"/>
      <c r="Y3" s="67"/>
      <c r="Z3" s="67"/>
      <c r="AA3" s="67"/>
      <c r="AB3" s="67"/>
      <c r="AC3" s="67"/>
      <c r="AD3" s="67"/>
      <c r="AE3" s="67"/>
    </row>
    <row r="6" spans="2:31" s="625" customFormat="1" ht="28.15" customHeight="1" x14ac:dyDescent="0.3">
      <c r="B6" s="624" t="s">
        <v>207</v>
      </c>
      <c r="F6" s="624" t="s">
        <v>208</v>
      </c>
    </row>
    <row r="8" spans="2:31" s="289" customFormat="1" ht="21" customHeight="1" x14ac:dyDescent="0.3">
      <c r="B8" s="289" t="s">
        <v>209</v>
      </c>
      <c r="F8" s="789" t="s">
        <v>209</v>
      </c>
      <c r="G8" s="789"/>
      <c r="H8" s="789"/>
    </row>
    <row r="9" spans="2:31" ht="43.5" customHeight="1" x14ac:dyDescent="0.3">
      <c r="B9" s="4" t="s">
        <v>210</v>
      </c>
      <c r="C9" s="34"/>
      <c r="D9" s="34"/>
      <c r="E9" s="34"/>
      <c r="F9" s="790" t="s">
        <v>211</v>
      </c>
      <c r="G9" s="791"/>
      <c r="H9" s="791"/>
      <c r="I9" s="791"/>
      <c r="J9" s="791"/>
      <c r="K9" s="791"/>
      <c r="L9" s="791"/>
      <c r="M9" s="791"/>
      <c r="N9" s="791"/>
      <c r="O9" s="791"/>
      <c r="P9" s="791"/>
      <c r="Q9" s="791"/>
      <c r="R9" s="791"/>
      <c r="S9" s="791"/>
      <c r="T9" s="791"/>
      <c r="U9" s="791"/>
      <c r="V9" s="791"/>
      <c r="W9" s="791"/>
      <c r="X9" s="4"/>
      <c r="Y9" s="626"/>
      <c r="Z9" s="626"/>
    </row>
    <row r="11" spans="2:31" s="14" customFormat="1" ht="16.149999999999999" customHeight="1" x14ac:dyDescent="0.3">
      <c r="B11" s="39" t="s">
        <v>212</v>
      </c>
    </row>
    <row r="35" spans="2:6" ht="16.149999999999999" customHeight="1" x14ac:dyDescent="0.3">
      <c r="B35" s="627"/>
      <c r="C35" s="627"/>
      <c r="D35" s="627"/>
      <c r="E35" s="627"/>
    </row>
    <row r="36" spans="2:6" ht="16.149999999999999" customHeight="1" x14ac:dyDescent="0.3">
      <c r="B36" s="627"/>
      <c r="C36" s="627"/>
      <c r="D36" s="627"/>
      <c r="E36" s="627"/>
    </row>
    <row r="37" spans="2:6" ht="16.149999999999999" customHeight="1" x14ac:dyDescent="0.3">
      <c r="B37" s="628" t="s">
        <v>213</v>
      </c>
      <c r="C37" s="628" t="s">
        <v>214</v>
      </c>
      <c r="D37" s="628" t="s">
        <v>215</v>
      </c>
      <c r="E37" s="628" t="s">
        <v>216</v>
      </c>
    </row>
    <row r="38" spans="2:6" ht="16.149999999999999" customHeight="1" x14ac:dyDescent="0.3">
      <c r="B38" s="787" t="s">
        <v>217</v>
      </c>
      <c r="C38" s="787"/>
      <c r="D38" s="787"/>
      <c r="E38" s="787"/>
    </row>
    <row r="39" spans="2:6" ht="16.149999999999999" customHeight="1" x14ac:dyDescent="0.3">
      <c r="B39" s="788" t="s">
        <v>218</v>
      </c>
      <c r="C39" s="788"/>
      <c r="D39" s="788"/>
      <c r="E39" s="788"/>
    </row>
    <row r="40" spans="2:6" ht="16.149999999999999" customHeight="1" x14ac:dyDescent="0.3">
      <c r="B40" s="629"/>
      <c r="C40" s="630"/>
      <c r="D40" s="631"/>
      <c r="E40" s="631"/>
    </row>
    <row r="41" spans="2:6" ht="16.149999999999999" customHeight="1" x14ac:dyDescent="0.3">
      <c r="B41" s="629"/>
      <c r="C41" s="632" t="s">
        <v>219</v>
      </c>
      <c r="D41" s="633" t="s">
        <v>220</v>
      </c>
      <c r="E41" s="634"/>
    </row>
    <row r="42" spans="2:6" ht="162.65" customHeight="1" x14ac:dyDescent="0.3">
      <c r="B42" s="629"/>
      <c r="C42" s="632"/>
      <c r="D42" s="637" t="s">
        <v>221</v>
      </c>
      <c r="E42" s="637" t="s">
        <v>222</v>
      </c>
    </row>
    <row r="43" spans="2:6" ht="16.149999999999999" customHeight="1" x14ac:dyDescent="0.3">
      <c r="B43" s="629"/>
      <c r="C43" s="632" t="s">
        <v>223</v>
      </c>
      <c r="D43" s="633" t="s">
        <v>224</v>
      </c>
      <c r="E43" s="635"/>
    </row>
    <row r="44" spans="2:6" ht="184.5" customHeight="1" x14ac:dyDescent="0.3">
      <c r="B44" s="629"/>
      <c r="C44" s="636"/>
      <c r="D44" s="637" t="s">
        <v>225</v>
      </c>
      <c r="E44" s="637" t="s">
        <v>226</v>
      </c>
    </row>
    <row r="45" spans="2:6" ht="16.149999999999999" customHeight="1" x14ac:dyDescent="0.3">
      <c r="B45" s="629"/>
      <c r="C45" s="638" t="s">
        <v>227</v>
      </c>
      <c r="D45" s="633" t="s">
        <v>228</v>
      </c>
      <c r="E45" s="635"/>
    </row>
    <row r="46" spans="2:6" ht="409.6" customHeight="1" x14ac:dyDescent="0.3">
      <c r="B46" s="629"/>
      <c r="C46" s="636"/>
      <c r="D46" s="637" t="s">
        <v>229</v>
      </c>
      <c r="E46" s="637" t="s">
        <v>1253</v>
      </c>
      <c r="F46" s="626"/>
    </row>
    <row r="47" spans="2:6" ht="16.149999999999999" customHeight="1" x14ac:dyDescent="0.3">
      <c r="B47" s="6"/>
      <c r="C47" s="6"/>
      <c r="D47" s="6"/>
      <c r="E47" s="6"/>
    </row>
    <row r="48" spans="2:6" ht="16.149999999999999" customHeight="1" x14ac:dyDescent="0.3">
      <c r="B48" s="6"/>
      <c r="C48" s="6"/>
      <c r="D48" s="6"/>
      <c r="E48" s="6"/>
    </row>
    <row r="49" spans="2:5" ht="16.149999999999999" customHeight="1" x14ac:dyDescent="0.3">
      <c r="B49" s="6"/>
      <c r="C49" s="6"/>
      <c r="D49" s="6"/>
      <c r="E49" s="6"/>
    </row>
    <row r="56" spans="2:5" ht="16.149999999999999" customHeight="1" x14ac:dyDescent="0.3">
      <c r="E56" s="626"/>
    </row>
    <row r="76" s="116" customFormat="1" ht="13.9" customHeight="1" x14ac:dyDescent="0.3"/>
  </sheetData>
  <sheetProtection algorithmName="SHA-512" hashValue="OUFT6/wo15D57A4I81N4K/3u3QStbYqfqIrSowKiZvRlxfdlLtZPUKTY+bN58H1dt2m7AQu3cDmC8W2F8vpW1A==" saltValue="z/w5j7A15ZeQEIXYn3D9UQ==" spinCount="100000" sheet="1" selectLockedCells="1" sort="0" autoFilter="0" pivotTables="0"/>
  <mergeCells count="4">
    <mergeCell ref="B38:E38"/>
    <mergeCell ref="B39:E39"/>
    <mergeCell ref="F8:H8"/>
    <mergeCell ref="F9:W9"/>
  </mergeCells>
  <pageMargins left="0.23622047244094491" right="0.23622047244094491" top="0.39370078740157483" bottom="0.39370078740157483" header="0.31496062992125984" footer="0.31496062992125984"/>
  <pageSetup paperSize="8" scale="55" fitToHeight="2" orientation="landscape" r:id="rId1"/>
  <rowBreaks count="1" manualBreakCount="1">
    <brk id="35"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B3:R108"/>
  <sheetViews>
    <sheetView showGridLines="0" topLeftCell="A93" workbookViewId="0">
      <selection activeCell="G16" sqref="G16"/>
    </sheetView>
  </sheetViews>
  <sheetFormatPr defaultColWidth="8.58203125" defaultRowHeight="16.149999999999999" customHeight="1" x14ac:dyDescent="0.25"/>
  <cols>
    <col min="1" max="1" width="3.25" style="15" customWidth="1"/>
    <col min="2" max="2" width="28.08203125" style="15" customWidth="1"/>
    <col min="3" max="3" width="141.25" style="15" customWidth="1"/>
    <col min="4" max="16384" width="8.58203125" style="15"/>
  </cols>
  <sheetData>
    <row r="3" spans="2:18" ht="50.15" customHeight="1" x14ac:dyDescent="0.3">
      <c r="B3" s="13"/>
      <c r="D3" s="70"/>
      <c r="E3" s="67"/>
      <c r="F3" s="67"/>
      <c r="G3" s="67"/>
      <c r="H3" s="67"/>
      <c r="I3" s="67"/>
      <c r="J3" s="67"/>
      <c r="K3" s="67"/>
      <c r="L3" s="67"/>
      <c r="M3" s="116"/>
    </row>
    <row r="4" spans="2:18" ht="16.149999999999999" customHeight="1" x14ac:dyDescent="0.25">
      <c r="B4" s="13"/>
    </row>
    <row r="5" spans="2:18" s="614" customFormat="1" ht="28.15" customHeight="1" x14ac:dyDescent="0.3">
      <c r="B5" s="613" t="s">
        <v>6</v>
      </c>
      <c r="C5" s="613"/>
      <c r="D5" s="613"/>
      <c r="E5" s="613"/>
      <c r="F5" s="613"/>
      <c r="G5" s="613"/>
      <c r="H5" s="613"/>
      <c r="I5" s="613"/>
      <c r="J5" s="613"/>
      <c r="K5" s="613"/>
      <c r="L5" s="613"/>
      <c r="M5" s="613"/>
      <c r="N5" s="613"/>
      <c r="O5" s="613"/>
      <c r="P5" s="613"/>
      <c r="Q5" s="613"/>
      <c r="R5" s="613"/>
    </row>
    <row r="6" spans="2:18" ht="16.149999999999999" customHeight="1" x14ac:dyDescent="0.25">
      <c r="B6" s="26"/>
      <c r="C6" s="26"/>
    </row>
    <row r="7" spans="2:18" s="617" customFormat="1" ht="21" customHeight="1" x14ac:dyDescent="0.3">
      <c r="B7" s="615" t="s">
        <v>511</v>
      </c>
      <c r="C7" s="616" t="s">
        <v>512</v>
      </c>
    </row>
    <row r="8" spans="2:18" s="21" customFormat="1" ht="16.25" customHeight="1" x14ac:dyDescent="0.3">
      <c r="B8" s="618" t="s">
        <v>513</v>
      </c>
      <c r="C8" s="619" t="s">
        <v>514</v>
      </c>
    </row>
    <row r="9" spans="2:18" s="21" customFormat="1" ht="16.25" customHeight="1" x14ac:dyDescent="0.3">
      <c r="B9" s="618" t="s">
        <v>515</v>
      </c>
      <c r="C9" s="619" t="s">
        <v>516</v>
      </c>
    </row>
    <row r="10" spans="2:18" s="21" customFormat="1" ht="16.25" customHeight="1" x14ac:dyDescent="0.3">
      <c r="B10" s="618" t="s">
        <v>517</v>
      </c>
      <c r="C10" s="619" t="s">
        <v>518</v>
      </c>
    </row>
    <row r="11" spans="2:18" s="21" customFormat="1" ht="16.25" customHeight="1" x14ac:dyDescent="0.3">
      <c r="B11" s="618" t="s">
        <v>519</v>
      </c>
      <c r="C11" s="619" t="s">
        <v>520</v>
      </c>
    </row>
    <row r="12" spans="2:18" s="21" customFormat="1" ht="16.25" customHeight="1" x14ac:dyDescent="0.3">
      <c r="B12" s="618" t="s">
        <v>521</v>
      </c>
      <c r="C12" s="619" t="s">
        <v>522</v>
      </c>
    </row>
    <row r="13" spans="2:18" s="21" customFormat="1" ht="16.25" customHeight="1" x14ac:dyDescent="0.3">
      <c r="B13" s="618" t="s">
        <v>523</v>
      </c>
      <c r="C13" s="619" t="s">
        <v>524</v>
      </c>
    </row>
    <row r="14" spans="2:18" s="21" customFormat="1" ht="16.25" customHeight="1" x14ac:dyDescent="0.3">
      <c r="B14" s="618" t="s">
        <v>525</v>
      </c>
      <c r="C14" s="619" t="s">
        <v>526</v>
      </c>
    </row>
    <row r="15" spans="2:18" s="21" customFormat="1" ht="16.25" customHeight="1" x14ac:dyDescent="0.3">
      <c r="B15" s="618" t="s">
        <v>527</v>
      </c>
      <c r="C15" s="619" t="s">
        <v>528</v>
      </c>
    </row>
    <row r="16" spans="2:18" s="21" customFormat="1" ht="16.25" customHeight="1" x14ac:dyDescent="0.3">
      <c r="B16" s="618" t="s">
        <v>529</v>
      </c>
      <c r="C16" s="620" t="s">
        <v>530</v>
      </c>
    </row>
    <row r="17" spans="2:3" s="21" customFormat="1" ht="20" x14ac:dyDescent="0.3">
      <c r="B17" s="618" t="s">
        <v>531</v>
      </c>
      <c r="C17" s="619" t="s">
        <v>532</v>
      </c>
    </row>
    <row r="18" spans="2:3" s="21" customFormat="1" ht="16.25" customHeight="1" x14ac:dyDescent="0.3">
      <c r="B18" s="618" t="s">
        <v>533</v>
      </c>
      <c r="C18" s="621" t="s">
        <v>534</v>
      </c>
    </row>
    <row r="19" spans="2:3" s="21" customFormat="1" ht="30" x14ac:dyDescent="0.3">
      <c r="B19" s="618" t="s">
        <v>535</v>
      </c>
      <c r="C19" s="774" t="s">
        <v>1211</v>
      </c>
    </row>
    <row r="20" spans="2:3" s="21" customFormat="1" ht="20" x14ac:dyDescent="0.3">
      <c r="B20" s="618" t="s">
        <v>536</v>
      </c>
      <c r="C20" s="619" t="s">
        <v>537</v>
      </c>
    </row>
    <row r="21" spans="2:3" s="21" customFormat="1" ht="16.25" customHeight="1" x14ac:dyDescent="0.3">
      <c r="B21" s="618" t="s">
        <v>538</v>
      </c>
      <c r="C21" s="619" t="s">
        <v>539</v>
      </c>
    </row>
    <row r="22" spans="2:3" s="21" customFormat="1" ht="16.25" customHeight="1" x14ac:dyDescent="0.3">
      <c r="B22" s="618" t="s">
        <v>540</v>
      </c>
      <c r="C22" s="619" t="s">
        <v>541</v>
      </c>
    </row>
    <row r="23" spans="2:3" s="21" customFormat="1" ht="16.25" customHeight="1" x14ac:dyDescent="0.3">
      <c r="B23" s="618" t="s">
        <v>542</v>
      </c>
      <c r="C23" s="619" t="s">
        <v>543</v>
      </c>
    </row>
    <row r="24" spans="2:3" s="21" customFormat="1" ht="16.25" customHeight="1" x14ac:dyDescent="0.3">
      <c r="B24" s="618" t="s">
        <v>544</v>
      </c>
      <c r="C24" s="620" t="s">
        <v>545</v>
      </c>
    </row>
    <row r="25" spans="2:3" s="21" customFormat="1" ht="16.25" customHeight="1" x14ac:dyDescent="0.3">
      <c r="B25" s="618" t="s">
        <v>546</v>
      </c>
      <c r="C25" s="620" t="s">
        <v>547</v>
      </c>
    </row>
    <row r="26" spans="2:3" s="21" customFormat="1" ht="16.25" customHeight="1" x14ac:dyDescent="0.3">
      <c r="B26" s="618" t="s">
        <v>548</v>
      </c>
      <c r="C26" s="619" t="s">
        <v>549</v>
      </c>
    </row>
    <row r="27" spans="2:3" s="21" customFormat="1" ht="27.4" customHeight="1" x14ac:dyDescent="0.3">
      <c r="B27" s="618" t="s">
        <v>550</v>
      </c>
      <c r="C27" s="619" t="s">
        <v>551</v>
      </c>
    </row>
    <row r="28" spans="2:3" s="21" customFormat="1" ht="16.25" customHeight="1" x14ac:dyDescent="0.3">
      <c r="B28" s="618" t="s">
        <v>552</v>
      </c>
      <c r="C28" s="619" t="s">
        <v>553</v>
      </c>
    </row>
    <row r="29" spans="2:3" s="21" customFormat="1" ht="16.25" customHeight="1" x14ac:dyDescent="0.3">
      <c r="B29" s="618" t="s">
        <v>35</v>
      </c>
      <c r="C29" s="619" t="s">
        <v>554</v>
      </c>
    </row>
    <row r="30" spans="2:3" s="21" customFormat="1" ht="16.25" customHeight="1" x14ac:dyDescent="0.3">
      <c r="B30" s="618" t="s">
        <v>555</v>
      </c>
      <c r="C30" s="620" t="s">
        <v>556</v>
      </c>
    </row>
    <row r="31" spans="2:3" s="21" customFormat="1" ht="16.25" customHeight="1" x14ac:dyDescent="0.3">
      <c r="B31" s="618" t="s">
        <v>557</v>
      </c>
      <c r="C31" s="619" t="s">
        <v>558</v>
      </c>
    </row>
    <row r="32" spans="2:3" s="21" customFormat="1" ht="16.25" customHeight="1" x14ac:dyDescent="0.3">
      <c r="B32" s="618" t="s">
        <v>559</v>
      </c>
      <c r="C32" s="619" t="s">
        <v>560</v>
      </c>
    </row>
    <row r="33" spans="2:3" s="21" customFormat="1" ht="12.5" x14ac:dyDescent="0.3">
      <c r="B33" s="618" t="s">
        <v>561</v>
      </c>
      <c r="C33" s="619" t="s">
        <v>562</v>
      </c>
    </row>
    <row r="34" spans="2:3" s="21" customFormat="1" ht="16.25" customHeight="1" x14ac:dyDescent="0.3">
      <c r="B34" s="618" t="s">
        <v>563</v>
      </c>
      <c r="C34" s="619" t="s">
        <v>564</v>
      </c>
    </row>
    <row r="35" spans="2:3" s="21" customFormat="1" ht="16.25" customHeight="1" x14ac:dyDescent="0.3">
      <c r="B35" s="618" t="s">
        <v>565</v>
      </c>
      <c r="C35" s="619" t="s">
        <v>566</v>
      </c>
    </row>
    <row r="36" spans="2:3" s="21" customFormat="1" ht="16.25" customHeight="1" x14ac:dyDescent="0.3">
      <c r="B36" s="618" t="s">
        <v>567</v>
      </c>
      <c r="C36" s="619" t="s">
        <v>568</v>
      </c>
    </row>
    <row r="37" spans="2:3" s="21" customFormat="1" ht="16.25" customHeight="1" x14ac:dyDescent="0.3">
      <c r="B37" s="618" t="s">
        <v>569</v>
      </c>
      <c r="C37" s="619" t="s">
        <v>570</v>
      </c>
    </row>
    <row r="38" spans="2:3" s="21" customFormat="1" ht="16.25" customHeight="1" x14ac:dyDescent="0.3">
      <c r="B38" s="618" t="s">
        <v>571</v>
      </c>
      <c r="C38" s="619" t="s">
        <v>572</v>
      </c>
    </row>
    <row r="39" spans="2:3" s="21" customFormat="1" ht="16.25" customHeight="1" x14ac:dyDescent="0.3">
      <c r="B39" s="618" t="s">
        <v>573</v>
      </c>
      <c r="C39" s="619" t="s">
        <v>574</v>
      </c>
    </row>
    <row r="40" spans="2:3" s="21" customFormat="1" ht="16.25" customHeight="1" x14ac:dyDescent="0.3">
      <c r="B40" s="618" t="s">
        <v>118</v>
      </c>
      <c r="C40" s="619" t="s">
        <v>575</v>
      </c>
    </row>
    <row r="41" spans="2:3" s="21" customFormat="1" ht="12.5" x14ac:dyDescent="0.3">
      <c r="B41" s="618" t="s">
        <v>576</v>
      </c>
      <c r="C41" s="619" t="s">
        <v>577</v>
      </c>
    </row>
    <row r="42" spans="2:3" s="21" customFormat="1" ht="16.25" customHeight="1" x14ac:dyDescent="0.3">
      <c r="B42" s="618" t="s">
        <v>578</v>
      </c>
      <c r="C42" s="620" t="s">
        <v>579</v>
      </c>
    </row>
    <row r="43" spans="2:3" s="21" customFormat="1" ht="16.25" customHeight="1" x14ac:dyDescent="0.3">
      <c r="B43" s="618" t="s">
        <v>580</v>
      </c>
      <c r="C43" s="619" t="s">
        <v>581</v>
      </c>
    </row>
    <row r="44" spans="2:3" s="21" customFormat="1" ht="16.25" customHeight="1" x14ac:dyDescent="0.3">
      <c r="B44" s="618" t="s">
        <v>582</v>
      </c>
      <c r="C44" s="619" t="s">
        <v>583</v>
      </c>
    </row>
    <row r="45" spans="2:3" s="21" customFormat="1" ht="20" x14ac:dyDescent="0.3">
      <c r="B45" s="618" t="s">
        <v>584</v>
      </c>
      <c r="C45" s="619" t="s">
        <v>585</v>
      </c>
    </row>
    <row r="46" spans="2:3" s="21" customFormat="1" ht="16.25" customHeight="1" x14ac:dyDescent="0.3">
      <c r="B46" s="618" t="s">
        <v>586</v>
      </c>
      <c r="C46" s="619" t="s">
        <v>587</v>
      </c>
    </row>
    <row r="47" spans="2:3" s="21" customFormat="1" ht="16.25" customHeight="1" x14ac:dyDescent="0.3">
      <c r="B47" s="618" t="s">
        <v>588</v>
      </c>
      <c r="C47" s="619" t="s">
        <v>589</v>
      </c>
    </row>
    <row r="48" spans="2:3" s="21" customFormat="1" ht="16.25" customHeight="1" x14ac:dyDescent="0.3">
      <c r="B48" s="618" t="s">
        <v>590</v>
      </c>
      <c r="C48" s="619" t="s">
        <v>591</v>
      </c>
    </row>
    <row r="49" spans="2:3" s="21" customFormat="1" ht="16.25" customHeight="1" x14ac:dyDescent="0.3">
      <c r="B49" s="618" t="s">
        <v>592</v>
      </c>
      <c r="C49" s="619" t="s">
        <v>593</v>
      </c>
    </row>
    <row r="50" spans="2:3" s="21" customFormat="1" ht="26.25" customHeight="1" x14ac:dyDescent="0.3">
      <c r="B50" s="618" t="s">
        <v>594</v>
      </c>
      <c r="C50" s="619" t="s">
        <v>595</v>
      </c>
    </row>
    <row r="51" spans="2:3" s="21" customFormat="1" ht="16.25" customHeight="1" x14ac:dyDescent="0.3">
      <c r="B51" s="618" t="s">
        <v>596</v>
      </c>
      <c r="C51" s="619" t="s">
        <v>597</v>
      </c>
    </row>
    <row r="52" spans="2:3" s="21" customFormat="1" ht="16.25" customHeight="1" x14ac:dyDescent="0.3">
      <c r="B52" s="618" t="s">
        <v>598</v>
      </c>
      <c r="C52" s="620" t="s">
        <v>599</v>
      </c>
    </row>
    <row r="53" spans="2:3" s="21" customFormat="1" ht="16.25" customHeight="1" x14ac:dyDescent="0.3">
      <c r="B53" s="618" t="s">
        <v>600</v>
      </c>
      <c r="C53" s="619" t="s">
        <v>601</v>
      </c>
    </row>
    <row r="54" spans="2:3" s="21" customFormat="1" ht="16.25" customHeight="1" x14ac:dyDescent="0.3">
      <c r="B54" s="618" t="s">
        <v>602</v>
      </c>
      <c r="C54" s="619" t="s">
        <v>603</v>
      </c>
    </row>
    <row r="55" spans="2:3" s="21" customFormat="1" ht="12.5" x14ac:dyDescent="0.3">
      <c r="B55" s="618" t="s">
        <v>604</v>
      </c>
      <c r="C55" s="619" t="s">
        <v>605</v>
      </c>
    </row>
    <row r="56" spans="2:3" s="21" customFormat="1" ht="16.25" customHeight="1" x14ac:dyDescent="0.3">
      <c r="B56" s="618" t="s">
        <v>606</v>
      </c>
      <c r="C56" s="619" t="s">
        <v>607</v>
      </c>
    </row>
    <row r="57" spans="2:3" s="21" customFormat="1" ht="16.25" customHeight="1" x14ac:dyDescent="0.3">
      <c r="B57" s="618" t="s">
        <v>608</v>
      </c>
      <c r="C57" s="619" t="s">
        <v>609</v>
      </c>
    </row>
    <row r="58" spans="2:3" s="21" customFormat="1" ht="16.25" customHeight="1" x14ac:dyDescent="0.3">
      <c r="B58" s="618" t="s">
        <v>610</v>
      </c>
      <c r="C58" s="619" t="s">
        <v>611</v>
      </c>
    </row>
    <row r="59" spans="2:3" s="21" customFormat="1" ht="16.25" customHeight="1" x14ac:dyDescent="0.3">
      <c r="B59" s="618" t="s">
        <v>612</v>
      </c>
      <c r="C59" s="619" t="s">
        <v>613</v>
      </c>
    </row>
    <row r="60" spans="2:3" s="21" customFormat="1" ht="16.25" customHeight="1" x14ac:dyDescent="0.3">
      <c r="B60" s="618" t="s">
        <v>110</v>
      </c>
      <c r="C60" s="619" t="s">
        <v>614</v>
      </c>
    </row>
    <row r="61" spans="2:3" s="21" customFormat="1" ht="16.25" customHeight="1" x14ac:dyDescent="0.3">
      <c r="B61" s="618" t="s">
        <v>615</v>
      </c>
      <c r="C61" s="619" t="s">
        <v>616</v>
      </c>
    </row>
    <row r="62" spans="2:3" s="21" customFormat="1" ht="16.25" customHeight="1" x14ac:dyDescent="0.3">
      <c r="B62" s="618" t="s">
        <v>617</v>
      </c>
      <c r="C62" s="619" t="s">
        <v>618</v>
      </c>
    </row>
    <row r="63" spans="2:3" s="21" customFormat="1" ht="12.5" x14ac:dyDescent="0.3">
      <c r="B63" s="618" t="s">
        <v>619</v>
      </c>
      <c r="C63" s="619" t="s">
        <v>620</v>
      </c>
    </row>
    <row r="64" spans="2:3" s="21" customFormat="1" ht="16.25" customHeight="1" x14ac:dyDescent="0.3">
      <c r="B64" s="618" t="s">
        <v>621</v>
      </c>
      <c r="C64" s="620" t="s">
        <v>622</v>
      </c>
    </row>
    <row r="65" spans="2:3" s="21" customFormat="1" ht="16.25" customHeight="1" x14ac:dyDescent="0.3">
      <c r="B65" s="618" t="s">
        <v>623</v>
      </c>
      <c r="C65" s="620" t="s">
        <v>624</v>
      </c>
    </row>
    <row r="66" spans="2:3" s="21" customFormat="1" ht="20" x14ac:dyDescent="0.3">
      <c r="B66" s="618" t="s">
        <v>625</v>
      </c>
      <c r="C66" s="621" t="s">
        <v>626</v>
      </c>
    </row>
    <row r="67" spans="2:3" s="21" customFormat="1" ht="16.25" customHeight="1" x14ac:dyDescent="0.3">
      <c r="B67" s="618" t="s">
        <v>627</v>
      </c>
      <c r="C67" s="619" t="s">
        <v>628</v>
      </c>
    </row>
    <row r="68" spans="2:3" s="21" customFormat="1" ht="16.25" customHeight="1" x14ac:dyDescent="0.3">
      <c r="B68" s="618" t="s">
        <v>629</v>
      </c>
      <c r="C68" s="619" t="s">
        <v>630</v>
      </c>
    </row>
    <row r="69" spans="2:3" s="21" customFormat="1" ht="16.25" customHeight="1" x14ac:dyDescent="0.3">
      <c r="B69" s="618" t="s">
        <v>419</v>
      </c>
      <c r="C69" s="619" t="s">
        <v>631</v>
      </c>
    </row>
    <row r="70" spans="2:3" s="21" customFormat="1" ht="21" customHeight="1" x14ac:dyDescent="0.3">
      <c r="B70" s="618" t="s">
        <v>632</v>
      </c>
      <c r="C70" s="619" t="s">
        <v>633</v>
      </c>
    </row>
    <row r="71" spans="2:3" s="21" customFormat="1" ht="16.25" customHeight="1" x14ac:dyDescent="0.3">
      <c r="B71" s="618" t="s">
        <v>634</v>
      </c>
      <c r="C71" s="619" t="s">
        <v>635</v>
      </c>
    </row>
    <row r="72" spans="2:3" s="21" customFormat="1" ht="16.25" customHeight="1" x14ac:dyDescent="0.3">
      <c r="B72" s="618" t="s">
        <v>636</v>
      </c>
      <c r="C72" s="619" t="s">
        <v>637</v>
      </c>
    </row>
    <row r="73" spans="2:3" s="21" customFormat="1" ht="16.25" customHeight="1" x14ac:dyDescent="0.3">
      <c r="B73" s="618" t="s">
        <v>638</v>
      </c>
      <c r="C73" s="619" t="s">
        <v>639</v>
      </c>
    </row>
    <row r="74" spans="2:3" s="21" customFormat="1" ht="12.5" x14ac:dyDescent="0.3">
      <c r="B74" s="618" t="s">
        <v>640</v>
      </c>
      <c r="C74" s="619" t="s">
        <v>641</v>
      </c>
    </row>
    <row r="75" spans="2:3" s="21" customFormat="1" ht="16.25" customHeight="1" x14ac:dyDescent="0.3">
      <c r="B75" s="618" t="s">
        <v>642</v>
      </c>
      <c r="C75" s="619" t="s">
        <v>643</v>
      </c>
    </row>
    <row r="76" spans="2:3" s="21" customFormat="1" ht="16.25" customHeight="1" x14ac:dyDescent="0.3">
      <c r="B76" s="618" t="s">
        <v>644</v>
      </c>
      <c r="C76" s="619" t="s">
        <v>645</v>
      </c>
    </row>
    <row r="77" spans="2:3" s="21" customFormat="1" ht="16.25" customHeight="1" x14ac:dyDescent="0.3">
      <c r="B77" s="618" t="s">
        <v>646</v>
      </c>
      <c r="C77" s="619" t="s">
        <v>647</v>
      </c>
    </row>
    <row r="78" spans="2:3" s="21" customFormat="1" ht="16.25" customHeight="1" x14ac:dyDescent="0.3">
      <c r="B78" s="618" t="s">
        <v>648</v>
      </c>
      <c r="C78" s="619" t="s">
        <v>649</v>
      </c>
    </row>
    <row r="79" spans="2:3" s="21" customFormat="1" ht="16.25" customHeight="1" x14ac:dyDescent="0.3">
      <c r="B79" s="618" t="s">
        <v>650</v>
      </c>
      <c r="C79" s="620" t="s">
        <v>651</v>
      </c>
    </row>
    <row r="80" spans="2:3" s="21" customFormat="1" ht="12.5" x14ac:dyDescent="0.3">
      <c r="B80" s="618" t="s">
        <v>652</v>
      </c>
      <c r="C80" s="619" t="s">
        <v>653</v>
      </c>
    </row>
    <row r="81" spans="2:3" s="21" customFormat="1" ht="16.25" customHeight="1" x14ac:dyDescent="0.3">
      <c r="B81" s="618" t="s">
        <v>654</v>
      </c>
      <c r="C81" s="619" t="s">
        <v>655</v>
      </c>
    </row>
    <row r="82" spans="2:3" s="21" customFormat="1" ht="12.5" x14ac:dyDescent="0.3">
      <c r="B82" s="618" t="s">
        <v>656</v>
      </c>
      <c r="C82" s="620" t="s">
        <v>657</v>
      </c>
    </row>
    <row r="83" spans="2:3" s="21" customFormat="1" ht="16.25" customHeight="1" x14ac:dyDescent="0.3">
      <c r="B83" s="618" t="s">
        <v>658</v>
      </c>
      <c r="C83" s="621" t="s">
        <v>659</v>
      </c>
    </row>
    <row r="84" spans="2:3" s="21" customFormat="1" ht="16.25" customHeight="1" x14ac:dyDescent="0.3">
      <c r="B84" s="618" t="s">
        <v>660</v>
      </c>
      <c r="C84" s="620" t="s">
        <v>661</v>
      </c>
    </row>
    <row r="85" spans="2:3" s="21" customFormat="1" ht="16.25" customHeight="1" x14ac:dyDescent="0.3">
      <c r="B85" s="618" t="s">
        <v>662</v>
      </c>
      <c r="C85" s="619" t="s">
        <v>663</v>
      </c>
    </row>
    <row r="86" spans="2:3" s="21" customFormat="1" ht="16.25" customHeight="1" x14ac:dyDescent="0.3">
      <c r="B86" s="618" t="s">
        <v>664</v>
      </c>
      <c r="C86" s="619" t="s">
        <v>665</v>
      </c>
    </row>
    <row r="87" spans="2:3" s="21" customFormat="1" ht="16.25" customHeight="1" x14ac:dyDescent="0.3">
      <c r="B87" s="618" t="s">
        <v>666</v>
      </c>
      <c r="C87" s="620" t="s">
        <v>667</v>
      </c>
    </row>
    <row r="88" spans="2:3" s="21" customFormat="1" ht="20" x14ac:dyDescent="0.3">
      <c r="B88" s="618" t="s">
        <v>668</v>
      </c>
      <c r="C88" s="620" t="s">
        <v>669</v>
      </c>
    </row>
    <row r="89" spans="2:3" s="21" customFormat="1" ht="12.5" x14ac:dyDescent="0.3">
      <c r="B89" s="618" t="s">
        <v>670</v>
      </c>
      <c r="C89" s="619" t="s">
        <v>671</v>
      </c>
    </row>
    <row r="90" spans="2:3" s="21" customFormat="1" ht="12.5" x14ac:dyDescent="0.3">
      <c r="B90" s="618" t="s">
        <v>672</v>
      </c>
      <c r="C90" s="619" t="s">
        <v>673</v>
      </c>
    </row>
    <row r="91" spans="2:3" s="21" customFormat="1" ht="16.25" customHeight="1" x14ac:dyDescent="0.3">
      <c r="B91" s="618" t="s">
        <v>674</v>
      </c>
      <c r="C91" s="619" t="s">
        <v>675</v>
      </c>
    </row>
    <row r="92" spans="2:3" s="21" customFormat="1" ht="16.25" customHeight="1" x14ac:dyDescent="0.3">
      <c r="B92" s="618" t="s">
        <v>1170</v>
      </c>
      <c r="C92" s="619" t="s">
        <v>1171</v>
      </c>
    </row>
    <row r="93" spans="2:3" s="21" customFormat="1" ht="16.25" customHeight="1" x14ac:dyDescent="0.3">
      <c r="B93" s="618" t="s">
        <v>14</v>
      </c>
      <c r="C93" s="619" t="s">
        <v>676</v>
      </c>
    </row>
    <row r="94" spans="2:3" s="21" customFormat="1" ht="16.25" customHeight="1" x14ac:dyDescent="0.3">
      <c r="B94" s="618" t="s">
        <v>677</v>
      </c>
      <c r="C94" s="619" t="s">
        <v>678</v>
      </c>
    </row>
    <row r="95" spans="2:3" s="21" customFormat="1" ht="16.25" customHeight="1" x14ac:dyDescent="0.3">
      <c r="B95" s="618" t="s">
        <v>679</v>
      </c>
      <c r="C95" s="619" t="s">
        <v>680</v>
      </c>
    </row>
    <row r="96" spans="2:3" s="21" customFormat="1" ht="20" x14ac:dyDescent="0.3">
      <c r="B96" s="618" t="s">
        <v>681</v>
      </c>
      <c r="C96" s="619" t="s">
        <v>682</v>
      </c>
    </row>
    <row r="97" spans="2:3" s="21" customFormat="1" ht="16.25" customHeight="1" x14ac:dyDescent="0.3">
      <c r="B97" s="618" t="s">
        <v>683</v>
      </c>
      <c r="C97" s="619" t="s">
        <v>684</v>
      </c>
    </row>
    <row r="98" spans="2:3" s="21" customFormat="1" ht="20" x14ac:dyDescent="0.3">
      <c r="B98" s="618" t="s">
        <v>685</v>
      </c>
      <c r="C98" s="619" t="s">
        <v>686</v>
      </c>
    </row>
    <row r="99" spans="2:3" s="21" customFormat="1" ht="16.25" customHeight="1" x14ac:dyDescent="0.3">
      <c r="B99" s="618" t="s">
        <v>687</v>
      </c>
      <c r="C99" s="619" t="s">
        <v>688</v>
      </c>
    </row>
    <row r="100" spans="2:3" s="21" customFormat="1" ht="20" x14ac:dyDescent="0.3">
      <c r="B100" s="622" t="s">
        <v>443</v>
      </c>
      <c r="C100" s="623" t="s">
        <v>689</v>
      </c>
    </row>
    <row r="101" spans="2:3" ht="16.149999999999999" customHeight="1" x14ac:dyDescent="0.25">
      <c r="B101" s="57"/>
      <c r="C101" s="57"/>
    </row>
    <row r="102" spans="2:3" ht="16.149999999999999" customHeight="1" x14ac:dyDescent="0.25">
      <c r="B102" s="14"/>
      <c r="C102" s="6"/>
    </row>
    <row r="103" spans="2:3" ht="16.149999999999999" customHeight="1" x14ac:dyDescent="0.25">
      <c r="B103" s="14"/>
      <c r="C103" s="6"/>
    </row>
    <row r="104" spans="2:3" ht="16.149999999999999" customHeight="1" x14ac:dyDescent="0.25">
      <c r="B104" s="14"/>
      <c r="C104" s="6"/>
    </row>
    <row r="105" spans="2:3" ht="16.149999999999999" customHeight="1" x14ac:dyDescent="0.25">
      <c r="B105" s="14"/>
      <c r="C105" s="6"/>
    </row>
    <row r="106" spans="2:3" ht="16.149999999999999" customHeight="1" x14ac:dyDescent="0.25">
      <c r="B106" s="14"/>
      <c r="C106" s="6"/>
    </row>
    <row r="107" spans="2:3" ht="16.149999999999999" customHeight="1" x14ac:dyDescent="0.25">
      <c r="B107" s="14"/>
      <c r="C107" s="6"/>
    </row>
    <row r="108" spans="2:3" ht="16.149999999999999" customHeight="1" x14ac:dyDescent="0.25">
      <c r="B108" s="14"/>
      <c r="C108" s="6"/>
    </row>
  </sheetData>
  <sheetProtection algorithmName="SHA-512" hashValue="9ecviuZElQRp9S6fZAHEhWMNegvMcGeNsjIrppl6AQEtrpduYdFThpbQp5197EKfZkv7wN1nGepBxXOmcnbcfw==" saltValue="4S1gHKhKEQ1n5D9UOS55zQ==" spinCount="100000" sheet="1" selectLockedCells="1" sort="0" autoFilter="0" pivotTables="0"/>
  <hyperlinks>
    <hyperlink ref="C16" r:id="rId1" display="http://www.cleanenergyregulator.gov.au/" xr:uid="{00000000-0004-0000-0500-000000000000}"/>
    <hyperlink ref="C24" r:id="rId2" display="https://www.1100.com.au/" xr:uid="{00000000-0004-0000-0500-000001000000}"/>
    <hyperlink ref="C25" r:id="rId3" display="https://aemo.com.au/en/energy-systems/gas/declared-wholesale-gas-market-dwgm" xr:uid="{00000000-0004-0000-0500-000002000000}"/>
    <hyperlink ref="C30" r:id="rId4" display="https://www.theenergycharter.com.au/" xr:uid="{00000000-0004-0000-0500-000003000000}"/>
    <hyperlink ref="C42" r:id="rId5" display="https://www.globalreporting.org/" xr:uid="{00000000-0004-0000-0500-000004000000}"/>
    <hyperlink ref="C52" r:id="rId6" display="https://www.iso.org/iso-31000-risk-management.html" xr:uid="{00000000-0004-0000-0500-000005000000}"/>
    <hyperlink ref="C64" r:id="rId7" display="https://www.nousgroup.com/net-zero-australia-study/" xr:uid="{00000000-0004-0000-0500-000006000000}"/>
    <hyperlink ref="C65" r:id="rId8" display="http://www.cleanenergyregulator.gov.au/" xr:uid="{00000000-0004-0000-0500-000007000000}"/>
    <hyperlink ref="C79" r:id="rId9" display="https://www.sasb.org/" xr:uid="{00000000-0004-0000-0500-000008000000}"/>
    <hyperlink ref="C82" r:id="rId10" display="https://sustainabledevelopment.un.org/" xr:uid="{00000000-0004-0000-0500-000009000000}"/>
    <hyperlink ref="C84" r:id="rId11" display="https://aemo.com.au/en/energy-systems/gas/short-term-trading-market-sttm/about-the-short-term-trading-market-sttm" xr:uid="{00000000-0004-0000-0500-00000A000000}"/>
    <hyperlink ref="C87" r:id="rId12" display="https://www.fsb-tcfd.org/" xr:uid="{00000000-0004-0000-0500-00000B000000}"/>
    <hyperlink ref="C88" r:id="rId13" display="http://www.cleanenergyregulator.gov.au/NGER/About-the-National-Greenhouse-and-Energy-Reporting-scheme/Greenhouse-gases-and-energy" xr:uid="{00000000-0004-0000-0500-00000C000000}"/>
  </hyperlinks>
  <pageMargins left="0.23622047244094491" right="0.23622047244094491" top="0.39370078740157483" bottom="0.39370078740157483" header="0.31496062992125984" footer="0.31496062992125984"/>
  <pageSetup paperSize="8" fitToHeight="0" orientation="landscape" r:id="rId14"/>
  <drawing r:id="rId15"/>
  <tableParts count="1">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4BDA5-96D2-49DF-88E5-E84C017CF46C}">
  <sheetPr>
    <tabColor theme="6"/>
    <pageSetUpPr fitToPage="1"/>
  </sheetPr>
  <dimension ref="B1:F288"/>
  <sheetViews>
    <sheetView showGridLines="0" zoomScale="70" zoomScaleNormal="70" workbookViewId="0">
      <selection activeCell="F11" sqref="F11"/>
    </sheetView>
  </sheetViews>
  <sheetFormatPr defaultColWidth="8.58203125" defaultRowHeight="12.5" x14ac:dyDescent="0.3"/>
  <cols>
    <col min="1" max="1" width="3.25" style="58" customWidth="1"/>
    <col min="2" max="2" width="20.08203125" style="143" customWidth="1"/>
    <col min="3" max="3" width="13.58203125" style="143" customWidth="1"/>
    <col min="4" max="4" width="76.08203125" style="147" customWidth="1"/>
    <col min="5" max="5" width="51.83203125" style="147" customWidth="1"/>
    <col min="6" max="6" width="36.5" style="58" customWidth="1"/>
    <col min="7" max="7" width="9.75" style="58" bestFit="1" customWidth="1"/>
    <col min="8" max="16384" width="8.58203125" style="58"/>
  </cols>
  <sheetData>
    <row r="1" spans="2:6" x14ac:dyDescent="0.3">
      <c r="B1" s="58"/>
      <c r="C1" s="58"/>
      <c r="D1" s="51"/>
      <c r="E1" s="51"/>
    </row>
    <row r="2" spans="2:6" x14ac:dyDescent="0.3">
      <c r="B2" s="58"/>
      <c r="C2" s="58"/>
      <c r="D2" s="58"/>
      <c r="E2" s="58"/>
    </row>
    <row r="3" spans="2:6" x14ac:dyDescent="0.3">
      <c r="B3" s="58"/>
      <c r="C3" s="58"/>
      <c r="D3" s="51"/>
      <c r="E3" s="51"/>
    </row>
    <row r="4" spans="2:6" ht="47.65" customHeight="1" x14ac:dyDescent="0.3">
      <c r="B4" s="58"/>
      <c r="C4" s="58"/>
      <c r="D4" s="59"/>
      <c r="E4" s="51"/>
    </row>
    <row r="5" spans="2:6" x14ac:dyDescent="0.3">
      <c r="B5" s="58"/>
      <c r="C5" s="58"/>
      <c r="D5" s="51"/>
      <c r="E5" s="51"/>
    </row>
    <row r="6" spans="2:6" s="124" customFormat="1" ht="28" x14ac:dyDescent="0.3">
      <c r="B6" s="121" t="s">
        <v>230</v>
      </c>
      <c r="C6" s="122"/>
      <c r="D6" s="123"/>
      <c r="E6" s="122"/>
      <c r="F6" s="116"/>
    </row>
    <row r="7" spans="2:6" ht="13" x14ac:dyDescent="0.3">
      <c r="B7" s="54"/>
      <c r="C7" s="54"/>
      <c r="D7" s="54"/>
      <c r="E7" s="54"/>
    </row>
    <row r="8" spans="2:6" s="26" customFormat="1" ht="26.65" customHeight="1" x14ac:dyDescent="0.3">
      <c r="B8" s="125" t="s">
        <v>213</v>
      </c>
      <c r="C8" s="125" t="s">
        <v>214</v>
      </c>
      <c r="D8" s="125" t="s">
        <v>215</v>
      </c>
      <c r="E8" s="125" t="s">
        <v>690</v>
      </c>
    </row>
    <row r="9" spans="2:6" s="23" customFormat="1" ht="14" x14ac:dyDescent="0.3">
      <c r="B9" s="793" t="s">
        <v>217</v>
      </c>
      <c r="C9" s="793"/>
      <c r="D9" s="793"/>
      <c r="E9" s="793"/>
    </row>
    <row r="10" spans="2:6" s="126" customFormat="1" ht="14" x14ac:dyDescent="0.3">
      <c r="B10" s="794" t="s">
        <v>691</v>
      </c>
      <c r="C10" s="794"/>
      <c r="D10" s="794"/>
      <c r="E10" s="794"/>
    </row>
    <row r="11" spans="2:6" ht="13" x14ac:dyDescent="0.3">
      <c r="B11" s="127">
        <v>1</v>
      </c>
      <c r="C11" s="128" t="s">
        <v>231</v>
      </c>
      <c r="D11" s="129"/>
      <c r="E11" s="129"/>
    </row>
    <row r="12" spans="2:6" ht="13" x14ac:dyDescent="0.3">
      <c r="B12" s="127"/>
      <c r="C12" s="130" t="s">
        <v>232</v>
      </c>
      <c r="D12" s="131" t="s">
        <v>233</v>
      </c>
      <c r="E12" s="132" t="s">
        <v>692</v>
      </c>
    </row>
    <row r="13" spans="2:6" ht="75" x14ac:dyDescent="0.3">
      <c r="B13" s="127"/>
      <c r="C13" s="130"/>
      <c r="D13" s="133" t="s">
        <v>693</v>
      </c>
      <c r="E13" s="132" t="s">
        <v>694</v>
      </c>
    </row>
    <row r="14" spans="2:6" ht="13" x14ac:dyDescent="0.3">
      <c r="B14" s="127"/>
      <c r="C14" s="130" t="s">
        <v>234</v>
      </c>
      <c r="D14" s="131" t="s">
        <v>235</v>
      </c>
      <c r="E14" s="133"/>
    </row>
    <row r="15" spans="2:6" ht="162.5" x14ac:dyDescent="0.3">
      <c r="B15" s="127"/>
      <c r="C15" s="134"/>
      <c r="D15" s="751" t="s">
        <v>1021</v>
      </c>
      <c r="E15" s="133" t="s">
        <v>1145</v>
      </c>
    </row>
    <row r="16" spans="2:6" ht="13" x14ac:dyDescent="0.3">
      <c r="B16" s="127"/>
      <c r="C16" s="135" t="s">
        <v>236</v>
      </c>
      <c r="D16" s="131" t="s">
        <v>237</v>
      </c>
      <c r="E16" s="133"/>
    </row>
    <row r="17" spans="2:6" ht="100" x14ac:dyDescent="0.3">
      <c r="B17" s="127"/>
      <c r="C17" s="134"/>
      <c r="D17" s="751" t="s">
        <v>1174</v>
      </c>
      <c r="E17" s="132" t="s">
        <v>695</v>
      </c>
    </row>
    <row r="18" spans="2:6" ht="13" x14ac:dyDescent="0.3">
      <c r="B18" s="127"/>
      <c r="C18" s="130" t="s">
        <v>239</v>
      </c>
      <c r="D18" s="131" t="s">
        <v>240</v>
      </c>
      <c r="E18" s="133"/>
    </row>
    <row r="19" spans="2:6" ht="62.5" x14ac:dyDescent="0.3">
      <c r="B19" s="127"/>
      <c r="C19" s="134"/>
      <c r="D19" s="133" t="s">
        <v>696</v>
      </c>
      <c r="E19" s="133" t="s">
        <v>697</v>
      </c>
    </row>
    <row r="20" spans="2:6" ht="13" x14ac:dyDescent="0.3">
      <c r="B20" s="127"/>
      <c r="C20" s="135" t="s">
        <v>241</v>
      </c>
      <c r="D20" s="131" t="s">
        <v>242</v>
      </c>
      <c r="E20" s="133"/>
    </row>
    <row r="21" spans="2:6" ht="115.5" customHeight="1" x14ac:dyDescent="0.3">
      <c r="B21" s="127"/>
      <c r="C21" s="134"/>
      <c r="D21" s="133" t="s">
        <v>698</v>
      </c>
      <c r="E21" s="133" t="s">
        <v>1256</v>
      </c>
      <c r="F21" s="753"/>
    </row>
    <row r="22" spans="2:6" ht="13" x14ac:dyDescent="0.3">
      <c r="B22" s="127">
        <v>2</v>
      </c>
      <c r="C22" s="128" t="s">
        <v>243</v>
      </c>
      <c r="D22" s="129"/>
      <c r="E22" s="129"/>
    </row>
    <row r="23" spans="2:6" ht="13" x14ac:dyDescent="0.3">
      <c r="B23" s="127"/>
      <c r="C23" s="130" t="s">
        <v>244</v>
      </c>
      <c r="D23" s="131" t="s">
        <v>245</v>
      </c>
      <c r="E23" s="133"/>
    </row>
    <row r="24" spans="2:6" ht="125" x14ac:dyDescent="0.3">
      <c r="B24" s="127"/>
      <c r="C24" s="136"/>
      <c r="D24" s="133" t="s">
        <v>699</v>
      </c>
      <c r="E24" s="133" t="s">
        <v>700</v>
      </c>
    </row>
    <row r="25" spans="2:6" ht="13" x14ac:dyDescent="0.3">
      <c r="B25" s="127"/>
      <c r="C25" s="134" t="s">
        <v>246</v>
      </c>
      <c r="D25" s="131" t="s">
        <v>247</v>
      </c>
      <c r="E25" s="133"/>
    </row>
    <row r="26" spans="2:6" ht="212.5" x14ac:dyDescent="0.3">
      <c r="B26" s="127"/>
      <c r="C26" s="136"/>
      <c r="D26" s="133" t="s">
        <v>701</v>
      </c>
      <c r="E26" s="133" t="s">
        <v>1245</v>
      </c>
    </row>
    <row r="27" spans="2:6" ht="13" x14ac:dyDescent="0.3">
      <c r="B27" s="127"/>
      <c r="C27" s="134" t="s">
        <v>248</v>
      </c>
      <c r="D27" s="131" t="s">
        <v>249</v>
      </c>
      <c r="E27" s="133"/>
    </row>
    <row r="28" spans="2:6" ht="162.5" x14ac:dyDescent="0.3">
      <c r="B28" s="127"/>
      <c r="C28" s="136"/>
      <c r="D28" s="133" t="s">
        <v>702</v>
      </c>
      <c r="E28" s="133" t="s">
        <v>1246</v>
      </c>
    </row>
    <row r="29" spans="2:6" ht="13" x14ac:dyDescent="0.3">
      <c r="B29" s="127">
        <v>3</v>
      </c>
      <c r="C29" s="128" t="s">
        <v>250</v>
      </c>
      <c r="D29" s="129"/>
      <c r="E29" s="129"/>
    </row>
    <row r="30" spans="2:6" ht="13" x14ac:dyDescent="0.3">
      <c r="B30" s="127"/>
      <c r="C30" s="134" t="s">
        <v>251</v>
      </c>
      <c r="D30" s="131" t="s">
        <v>252</v>
      </c>
      <c r="E30" s="133"/>
    </row>
    <row r="31" spans="2:6" ht="200" x14ac:dyDescent="0.3">
      <c r="B31" s="127"/>
      <c r="C31" s="136"/>
      <c r="D31" s="133" t="s">
        <v>703</v>
      </c>
      <c r="E31" s="133" t="s">
        <v>704</v>
      </c>
    </row>
    <row r="32" spans="2:6" ht="13" x14ac:dyDescent="0.3">
      <c r="B32" s="127"/>
      <c r="C32" s="134" t="s">
        <v>253</v>
      </c>
      <c r="D32" s="131" t="s">
        <v>254</v>
      </c>
      <c r="E32" s="133"/>
    </row>
    <row r="33" spans="2:5" ht="125" x14ac:dyDescent="0.3">
      <c r="B33" s="127"/>
      <c r="C33" s="136"/>
      <c r="D33" s="133" t="s">
        <v>705</v>
      </c>
      <c r="E33" s="133" t="s">
        <v>706</v>
      </c>
    </row>
    <row r="34" spans="2:5" ht="13" x14ac:dyDescent="0.3">
      <c r="B34" s="127"/>
      <c r="C34" s="134" t="s">
        <v>255</v>
      </c>
      <c r="D34" s="131" t="s">
        <v>295</v>
      </c>
      <c r="E34" s="133"/>
    </row>
    <row r="35" spans="2:5" ht="82" customHeight="1" x14ac:dyDescent="0.3">
      <c r="B35" s="127"/>
      <c r="C35" s="136"/>
      <c r="D35" s="133" t="s">
        <v>707</v>
      </c>
      <c r="E35" s="133" t="s">
        <v>708</v>
      </c>
    </row>
    <row r="36" spans="2:5" ht="13" x14ac:dyDescent="0.3">
      <c r="B36" s="127"/>
      <c r="C36" s="134" t="s">
        <v>256</v>
      </c>
      <c r="D36" s="131" t="s">
        <v>257</v>
      </c>
      <c r="E36" s="133"/>
    </row>
    <row r="37" spans="2:5" ht="171.65" customHeight="1" x14ac:dyDescent="0.3">
      <c r="B37" s="127"/>
      <c r="C37" s="134"/>
      <c r="D37" s="133" t="s">
        <v>709</v>
      </c>
      <c r="E37" s="133" t="s">
        <v>708</v>
      </c>
    </row>
    <row r="38" spans="2:5" ht="13" x14ac:dyDescent="0.3">
      <c r="B38" s="127"/>
      <c r="C38" s="134" t="s">
        <v>258</v>
      </c>
      <c r="D38" s="131" t="s">
        <v>259</v>
      </c>
      <c r="E38" s="133"/>
    </row>
    <row r="39" spans="2:5" ht="112.5" x14ac:dyDescent="0.3">
      <c r="B39" s="127"/>
      <c r="C39" s="134"/>
      <c r="D39" s="133" t="s">
        <v>710</v>
      </c>
      <c r="E39" s="133" t="s">
        <v>708</v>
      </c>
    </row>
    <row r="40" spans="2:5" ht="13" x14ac:dyDescent="0.3">
      <c r="B40" s="127"/>
      <c r="C40" s="134" t="s">
        <v>260</v>
      </c>
      <c r="D40" s="131" t="s">
        <v>261</v>
      </c>
      <c r="E40" s="133"/>
    </row>
    <row r="41" spans="2:5" ht="87.5" x14ac:dyDescent="0.3">
      <c r="B41" s="127"/>
      <c r="C41" s="134"/>
      <c r="D41" s="133" t="s">
        <v>711</v>
      </c>
      <c r="E41" s="133" t="s">
        <v>1217</v>
      </c>
    </row>
    <row r="42" spans="2:5" ht="13" x14ac:dyDescent="0.3">
      <c r="B42" s="127"/>
      <c r="C42" s="134" t="s">
        <v>262</v>
      </c>
      <c r="D42" s="131" t="s">
        <v>296</v>
      </c>
      <c r="E42" s="133"/>
    </row>
    <row r="43" spans="2:5" ht="126" x14ac:dyDescent="0.3">
      <c r="B43" s="127"/>
      <c r="C43" s="134"/>
      <c r="D43" s="133" t="s">
        <v>712</v>
      </c>
      <c r="E43" s="752" t="s">
        <v>1147</v>
      </c>
    </row>
    <row r="44" spans="2:5" ht="13" x14ac:dyDescent="0.3">
      <c r="B44" s="127"/>
      <c r="C44" s="134" t="s">
        <v>263</v>
      </c>
      <c r="D44" s="131" t="s">
        <v>264</v>
      </c>
      <c r="E44" s="133"/>
    </row>
    <row r="45" spans="2:5" ht="62.5" x14ac:dyDescent="0.3">
      <c r="B45" s="127"/>
      <c r="C45" s="134"/>
      <c r="D45" s="133" t="s">
        <v>713</v>
      </c>
      <c r="E45" s="133" t="s">
        <v>1134</v>
      </c>
    </row>
    <row r="46" spans="2:5" ht="13" x14ac:dyDescent="0.3">
      <c r="B46" s="127"/>
      <c r="C46" s="134" t="s">
        <v>265</v>
      </c>
      <c r="D46" s="131" t="s">
        <v>266</v>
      </c>
      <c r="E46" s="133"/>
    </row>
    <row r="47" spans="2:5" ht="50" x14ac:dyDescent="0.3">
      <c r="B47" s="127"/>
      <c r="C47" s="134"/>
      <c r="D47" s="133" t="s">
        <v>714</v>
      </c>
      <c r="E47" s="133" t="s">
        <v>715</v>
      </c>
    </row>
    <row r="48" spans="2:5" ht="13" x14ac:dyDescent="0.3">
      <c r="B48" s="127"/>
      <c r="C48" s="136" t="s">
        <v>267</v>
      </c>
      <c r="D48" s="131" t="s">
        <v>268</v>
      </c>
      <c r="E48" s="133"/>
    </row>
    <row r="49" spans="2:5" ht="107.15" customHeight="1" x14ac:dyDescent="0.3">
      <c r="B49" s="127"/>
      <c r="C49" s="136"/>
      <c r="D49" s="133" t="s">
        <v>716</v>
      </c>
      <c r="E49" s="133" t="s">
        <v>717</v>
      </c>
    </row>
    <row r="50" spans="2:5" ht="13" x14ac:dyDescent="0.3">
      <c r="B50" s="127"/>
      <c r="C50" s="136" t="s">
        <v>269</v>
      </c>
      <c r="D50" s="131" t="s">
        <v>270</v>
      </c>
      <c r="E50" s="133"/>
    </row>
    <row r="51" spans="2:5" ht="150" x14ac:dyDescent="0.3">
      <c r="B51" s="127"/>
      <c r="C51" s="136"/>
      <c r="D51" s="133" t="s">
        <v>718</v>
      </c>
      <c r="E51" s="133" t="s">
        <v>719</v>
      </c>
    </row>
    <row r="52" spans="2:5" ht="13" x14ac:dyDescent="0.3">
      <c r="B52" s="127"/>
      <c r="C52" s="136" t="s">
        <v>271</v>
      </c>
      <c r="D52" s="131" t="s">
        <v>272</v>
      </c>
      <c r="E52" s="133"/>
    </row>
    <row r="53" spans="2:5" ht="150" x14ac:dyDescent="0.3">
      <c r="B53" s="127"/>
      <c r="C53" s="136"/>
      <c r="D53" s="133" t="s">
        <v>720</v>
      </c>
      <c r="E53" s="133" t="s">
        <v>719</v>
      </c>
    </row>
    <row r="54" spans="2:5" ht="13" x14ac:dyDescent="0.3">
      <c r="B54" s="127"/>
      <c r="C54" s="136" t="s">
        <v>273</v>
      </c>
      <c r="D54" s="131" t="s">
        <v>274</v>
      </c>
      <c r="E54" s="133"/>
    </row>
    <row r="55" spans="2:5" ht="112.5" x14ac:dyDescent="0.3">
      <c r="B55" s="127"/>
      <c r="C55" s="137"/>
      <c r="D55" s="138" t="s">
        <v>721</v>
      </c>
      <c r="E55" s="138" t="s">
        <v>297</v>
      </c>
    </row>
    <row r="56" spans="2:5" ht="13" x14ac:dyDescent="0.3">
      <c r="B56" s="127">
        <v>4</v>
      </c>
      <c r="C56" s="128" t="s">
        <v>275</v>
      </c>
      <c r="D56" s="129"/>
      <c r="E56" s="129"/>
    </row>
    <row r="57" spans="2:5" ht="13" x14ac:dyDescent="0.3">
      <c r="B57" s="127"/>
      <c r="C57" s="136" t="s">
        <v>276</v>
      </c>
      <c r="D57" s="131" t="s">
        <v>277</v>
      </c>
      <c r="E57" s="133"/>
    </row>
    <row r="58" spans="2:5" ht="62.5" x14ac:dyDescent="0.3">
      <c r="B58" s="127"/>
      <c r="C58" s="136"/>
      <c r="D58" s="133" t="s">
        <v>722</v>
      </c>
      <c r="E58" s="133" t="s">
        <v>723</v>
      </c>
    </row>
    <row r="59" spans="2:5" ht="13" x14ac:dyDescent="0.3">
      <c r="B59" s="127"/>
      <c r="C59" s="136" t="s">
        <v>278</v>
      </c>
      <c r="D59" s="131" t="s">
        <v>279</v>
      </c>
      <c r="E59" s="133"/>
    </row>
    <row r="60" spans="2:5" ht="237.5" x14ac:dyDescent="0.3">
      <c r="B60" s="127"/>
      <c r="C60" s="136"/>
      <c r="D60" s="133" t="s">
        <v>724</v>
      </c>
      <c r="E60" s="133" t="s">
        <v>725</v>
      </c>
    </row>
    <row r="61" spans="2:5" ht="13" x14ac:dyDescent="0.3">
      <c r="B61" s="127"/>
      <c r="C61" s="136" t="s">
        <v>280</v>
      </c>
      <c r="D61" s="131" t="s">
        <v>281</v>
      </c>
      <c r="E61" s="133"/>
    </row>
    <row r="62" spans="2:5" ht="185.15" customHeight="1" x14ac:dyDescent="0.3">
      <c r="B62" s="127"/>
      <c r="C62" s="136"/>
      <c r="D62" s="133" t="s">
        <v>726</v>
      </c>
      <c r="E62" s="133" t="s">
        <v>1149</v>
      </c>
    </row>
    <row r="63" spans="2:5" ht="13" x14ac:dyDescent="0.3">
      <c r="B63" s="127"/>
      <c r="C63" s="136" t="s">
        <v>282</v>
      </c>
      <c r="D63" s="131" t="s">
        <v>283</v>
      </c>
      <c r="E63" s="133"/>
    </row>
    <row r="64" spans="2:5" ht="150" x14ac:dyDescent="0.3">
      <c r="B64" s="127"/>
      <c r="C64" s="136"/>
      <c r="D64" s="133" t="s">
        <v>727</v>
      </c>
      <c r="E64" s="133" t="s">
        <v>1254</v>
      </c>
    </row>
    <row r="65" spans="2:5" ht="13" x14ac:dyDescent="0.3">
      <c r="B65" s="127"/>
      <c r="C65" s="136" t="s">
        <v>284</v>
      </c>
      <c r="D65" s="131" t="s">
        <v>285</v>
      </c>
      <c r="E65" s="133"/>
    </row>
    <row r="66" spans="2:5" ht="83.5" customHeight="1" x14ac:dyDescent="0.3">
      <c r="B66" s="127"/>
      <c r="C66" s="136"/>
      <c r="D66" s="133" t="s">
        <v>728</v>
      </c>
      <c r="E66" s="133" t="s">
        <v>1255</v>
      </c>
    </row>
    <row r="67" spans="2:5" ht="13" x14ac:dyDescent="0.3">
      <c r="B67" s="127"/>
      <c r="C67" s="136" t="s">
        <v>286</v>
      </c>
      <c r="D67" s="131" t="s">
        <v>287</v>
      </c>
      <c r="E67" s="133"/>
    </row>
    <row r="68" spans="2:5" ht="175" x14ac:dyDescent="0.3">
      <c r="B68" s="127"/>
      <c r="C68" s="136"/>
      <c r="D68" s="133" t="s">
        <v>729</v>
      </c>
      <c r="E68" s="133" t="s">
        <v>1150</v>
      </c>
    </row>
    <row r="69" spans="2:5" ht="13" x14ac:dyDescent="0.3">
      <c r="B69" s="127"/>
      <c r="C69" s="136" t="s">
        <v>288</v>
      </c>
      <c r="D69" s="131" t="s">
        <v>289</v>
      </c>
      <c r="E69" s="133"/>
    </row>
    <row r="70" spans="2:5" ht="79" customHeight="1" x14ac:dyDescent="0.3">
      <c r="B70" s="127"/>
      <c r="C70" s="137"/>
      <c r="D70" s="138" t="s">
        <v>730</v>
      </c>
      <c r="E70" s="138" t="s">
        <v>1220</v>
      </c>
    </row>
    <row r="71" spans="2:5" ht="13" x14ac:dyDescent="0.3">
      <c r="B71" s="127">
        <v>5</v>
      </c>
      <c r="C71" s="128" t="s">
        <v>290</v>
      </c>
      <c r="D71" s="129"/>
      <c r="E71" s="129"/>
    </row>
    <row r="72" spans="2:5" ht="13" x14ac:dyDescent="0.3">
      <c r="B72" s="127"/>
      <c r="C72" s="136" t="s">
        <v>291</v>
      </c>
      <c r="D72" s="131" t="s">
        <v>292</v>
      </c>
      <c r="E72" s="133"/>
    </row>
    <row r="73" spans="2:5" ht="85" customHeight="1" x14ac:dyDescent="0.3">
      <c r="B73" s="127"/>
      <c r="C73" s="136"/>
      <c r="D73" s="133" t="s">
        <v>731</v>
      </c>
      <c r="E73" s="133" t="s">
        <v>1213</v>
      </c>
    </row>
    <row r="74" spans="2:5" ht="13" x14ac:dyDescent="0.3">
      <c r="B74" s="127"/>
      <c r="C74" s="136" t="s">
        <v>293</v>
      </c>
      <c r="D74" s="131" t="s">
        <v>294</v>
      </c>
      <c r="E74" s="133"/>
    </row>
    <row r="75" spans="2:5" ht="87.5" x14ac:dyDescent="0.3">
      <c r="B75" s="127"/>
      <c r="C75" s="136"/>
      <c r="D75" s="133" t="s">
        <v>732</v>
      </c>
      <c r="E75" s="133" t="s">
        <v>1247</v>
      </c>
    </row>
    <row r="76" spans="2:5" ht="13" x14ac:dyDescent="0.3">
      <c r="B76" s="127"/>
      <c r="C76" s="139"/>
      <c r="D76" s="140"/>
      <c r="E76" s="140"/>
    </row>
    <row r="77" spans="2:5" s="126" customFormat="1" ht="14" x14ac:dyDescent="0.3">
      <c r="B77" s="795" t="s">
        <v>299</v>
      </c>
      <c r="C77" s="795"/>
      <c r="D77" s="795"/>
      <c r="E77" s="795"/>
    </row>
    <row r="78" spans="2:5" s="126" customFormat="1" ht="14" x14ac:dyDescent="0.3">
      <c r="B78" s="796" t="s">
        <v>300</v>
      </c>
      <c r="C78" s="796"/>
      <c r="D78" s="796"/>
      <c r="E78" s="796"/>
    </row>
    <row r="79" spans="2:5" ht="13" x14ac:dyDescent="0.3">
      <c r="B79" s="141"/>
      <c r="C79" s="138" t="s">
        <v>301</v>
      </c>
      <c r="D79" s="138" t="s">
        <v>302</v>
      </c>
      <c r="E79" s="138" t="s">
        <v>733</v>
      </c>
    </row>
    <row r="80" spans="2:5" ht="95.15" customHeight="1" x14ac:dyDescent="0.3">
      <c r="B80" s="141"/>
      <c r="C80" s="133" t="s">
        <v>303</v>
      </c>
      <c r="D80" s="133" t="s">
        <v>304</v>
      </c>
      <c r="E80" s="133" t="s">
        <v>734</v>
      </c>
    </row>
    <row r="81" spans="2:5" ht="13" x14ac:dyDescent="0.3">
      <c r="B81" s="141"/>
      <c r="C81" s="133" t="s">
        <v>305</v>
      </c>
      <c r="D81" s="133" t="s">
        <v>306</v>
      </c>
      <c r="E81" s="133" t="s">
        <v>297</v>
      </c>
    </row>
    <row r="82" spans="2:5" ht="13" x14ac:dyDescent="0.3">
      <c r="B82" s="141"/>
      <c r="C82" s="142" t="s">
        <v>307</v>
      </c>
      <c r="D82" s="142" t="s">
        <v>308</v>
      </c>
      <c r="E82" s="142" t="s">
        <v>733</v>
      </c>
    </row>
    <row r="83" spans="2:5" s="126" customFormat="1" ht="14" x14ac:dyDescent="0.3">
      <c r="B83" s="792" t="s">
        <v>309</v>
      </c>
      <c r="C83" s="792"/>
      <c r="D83" s="792"/>
      <c r="E83" s="792"/>
    </row>
    <row r="84" spans="2:5" ht="13" x14ac:dyDescent="0.3">
      <c r="B84" s="141"/>
      <c r="C84" s="138" t="s">
        <v>310</v>
      </c>
      <c r="D84" s="138" t="s">
        <v>311</v>
      </c>
      <c r="E84" s="138" t="s">
        <v>297</v>
      </c>
    </row>
    <row r="85" spans="2:5" ht="13" x14ac:dyDescent="0.3">
      <c r="B85" s="141"/>
      <c r="C85" s="142" t="s">
        <v>312</v>
      </c>
      <c r="D85" s="142" t="s">
        <v>313</v>
      </c>
      <c r="E85" s="140" t="s">
        <v>735</v>
      </c>
    </row>
    <row r="86" spans="2:5" s="126" customFormat="1" ht="14" x14ac:dyDescent="0.3">
      <c r="B86" s="792" t="s">
        <v>314</v>
      </c>
      <c r="C86" s="792"/>
      <c r="D86" s="792"/>
      <c r="E86" s="792"/>
    </row>
    <row r="87" spans="2:5" ht="13" x14ac:dyDescent="0.3">
      <c r="B87" s="141"/>
      <c r="C87" s="138" t="s">
        <v>315</v>
      </c>
      <c r="D87" s="138" t="s">
        <v>316</v>
      </c>
      <c r="E87" s="138" t="s">
        <v>692</v>
      </c>
    </row>
    <row r="88" spans="2:5" ht="13" x14ac:dyDescent="0.3">
      <c r="B88" s="141"/>
      <c r="C88" s="142" t="s">
        <v>317</v>
      </c>
      <c r="D88" s="142" t="s">
        <v>318</v>
      </c>
      <c r="E88" s="140" t="s">
        <v>297</v>
      </c>
    </row>
    <row r="89" spans="2:5" s="126" customFormat="1" ht="14" x14ac:dyDescent="0.3">
      <c r="B89" s="792" t="s">
        <v>319</v>
      </c>
      <c r="C89" s="792"/>
      <c r="D89" s="792"/>
      <c r="E89" s="792"/>
    </row>
    <row r="90" spans="2:5" ht="13" x14ac:dyDescent="0.3">
      <c r="B90" s="141"/>
      <c r="C90" s="142" t="s">
        <v>320</v>
      </c>
      <c r="D90" s="142" t="s">
        <v>321</v>
      </c>
      <c r="E90" s="140" t="s">
        <v>736</v>
      </c>
    </row>
    <row r="91" spans="2:5" s="126" customFormat="1" ht="14" x14ac:dyDescent="0.3">
      <c r="B91" s="792" t="s">
        <v>322</v>
      </c>
      <c r="C91" s="792"/>
      <c r="D91" s="792"/>
      <c r="E91" s="792"/>
    </row>
    <row r="92" spans="2:5" ht="13" x14ac:dyDescent="0.3">
      <c r="B92" s="141"/>
      <c r="C92" s="138" t="s">
        <v>323</v>
      </c>
      <c r="D92" s="138" t="s">
        <v>324</v>
      </c>
      <c r="E92" s="138" t="s">
        <v>297</v>
      </c>
    </row>
    <row r="93" spans="2:5" ht="83.15" customHeight="1" x14ac:dyDescent="0.3">
      <c r="B93" s="141"/>
      <c r="C93" s="133" t="s">
        <v>325</v>
      </c>
      <c r="D93" s="133" t="s">
        <v>326</v>
      </c>
      <c r="E93" s="133" t="s">
        <v>737</v>
      </c>
    </row>
    <row r="94" spans="2:5" ht="13" x14ac:dyDescent="0.3">
      <c r="B94" s="141"/>
      <c r="C94" s="140" t="s">
        <v>327</v>
      </c>
      <c r="D94" s="140" t="s">
        <v>328</v>
      </c>
      <c r="E94" s="133" t="s">
        <v>738</v>
      </c>
    </row>
    <row r="95" spans="2:5" s="126" customFormat="1" ht="14" x14ac:dyDescent="0.3">
      <c r="B95" s="792" t="s">
        <v>329</v>
      </c>
      <c r="C95" s="792"/>
      <c r="D95" s="792"/>
      <c r="E95" s="792"/>
    </row>
    <row r="96" spans="2:5" ht="13" x14ac:dyDescent="0.3">
      <c r="B96" s="141"/>
      <c r="C96" s="140" t="s">
        <v>330</v>
      </c>
      <c r="D96" s="140" t="s">
        <v>331</v>
      </c>
      <c r="E96" s="140" t="s">
        <v>297</v>
      </c>
    </row>
    <row r="97" spans="2:5" s="126" customFormat="1" ht="14" x14ac:dyDescent="0.3">
      <c r="B97" s="792" t="s">
        <v>332</v>
      </c>
      <c r="C97" s="792"/>
      <c r="D97" s="792"/>
      <c r="E97" s="792"/>
    </row>
    <row r="98" spans="2:5" ht="13" x14ac:dyDescent="0.3">
      <c r="B98" s="141"/>
      <c r="C98" s="138" t="s">
        <v>333</v>
      </c>
      <c r="D98" s="138" t="s">
        <v>334</v>
      </c>
      <c r="E98" s="138" t="s">
        <v>739</v>
      </c>
    </row>
    <row r="99" spans="2:5" ht="13" x14ac:dyDescent="0.3">
      <c r="B99" s="141"/>
      <c r="C99" s="133" t="s">
        <v>335</v>
      </c>
      <c r="D99" s="133" t="s">
        <v>336</v>
      </c>
      <c r="E99" s="138" t="s">
        <v>739</v>
      </c>
    </row>
    <row r="100" spans="2:5" ht="13" x14ac:dyDescent="0.3">
      <c r="B100" s="141"/>
      <c r="C100" s="133" t="s">
        <v>337</v>
      </c>
      <c r="D100" s="133" t="s">
        <v>338</v>
      </c>
      <c r="E100" s="133" t="s">
        <v>297</v>
      </c>
    </row>
    <row r="101" spans="2:5" ht="13" x14ac:dyDescent="0.3">
      <c r="B101" s="141"/>
      <c r="C101" s="140" t="s">
        <v>339</v>
      </c>
      <c r="D101" s="140" t="s">
        <v>340</v>
      </c>
      <c r="E101" s="140" t="s">
        <v>297</v>
      </c>
    </row>
    <row r="102" spans="2:5" s="126" customFormat="1" ht="14" x14ac:dyDescent="0.3">
      <c r="B102" s="797" t="s">
        <v>341</v>
      </c>
      <c r="C102" s="797" t="s">
        <v>341</v>
      </c>
      <c r="D102" s="797"/>
      <c r="E102" s="797"/>
    </row>
    <row r="103" spans="2:5" s="126" customFormat="1" ht="14" x14ac:dyDescent="0.3">
      <c r="B103" s="792" t="s">
        <v>342</v>
      </c>
      <c r="C103" s="792"/>
      <c r="D103" s="792"/>
      <c r="E103" s="792"/>
    </row>
    <row r="104" spans="2:5" x14ac:dyDescent="0.3">
      <c r="C104" s="138" t="s">
        <v>343</v>
      </c>
      <c r="D104" s="138" t="s">
        <v>344</v>
      </c>
      <c r="E104" s="138" t="s">
        <v>735</v>
      </c>
    </row>
    <row r="105" spans="2:5" ht="25" x14ac:dyDescent="0.3">
      <c r="C105" s="133" t="s">
        <v>345</v>
      </c>
      <c r="D105" s="133" t="s">
        <v>346</v>
      </c>
      <c r="E105" s="138" t="s">
        <v>740</v>
      </c>
    </row>
    <row r="106" spans="2:5" x14ac:dyDescent="0.3">
      <c r="B106" s="144"/>
      <c r="C106" s="142" t="s">
        <v>347</v>
      </c>
      <c r="D106" s="142" t="s">
        <v>348</v>
      </c>
      <c r="E106" s="138" t="s">
        <v>297</v>
      </c>
    </row>
    <row r="107" spans="2:5" s="126" customFormat="1" ht="14" x14ac:dyDescent="0.3">
      <c r="B107" s="792" t="s">
        <v>349</v>
      </c>
      <c r="C107" s="792"/>
      <c r="D107" s="792"/>
      <c r="E107" s="792"/>
    </row>
    <row r="108" spans="2:5" ht="25" x14ac:dyDescent="0.3">
      <c r="C108" s="138" t="s">
        <v>350</v>
      </c>
      <c r="D108" s="138" t="s">
        <v>351</v>
      </c>
      <c r="E108" s="138" t="s">
        <v>741</v>
      </c>
    </row>
    <row r="109" spans="2:5" x14ac:dyDescent="0.3">
      <c r="C109" s="133" t="s">
        <v>352</v>
      </c>
      <c r="D109" s="133" t="s">
        <v>353</v>
      </c>
      <c r="E109" s="138" t="s">
        <v>297</v>
      </c>
    </row>
    <row r="110" spans="2:5" x14ac:dyDescent="0.3">
      <c r="C110" s="133" t="s">
        <v>354</v>
      </c>
      <c r="D110" s="133" t="s">
        <v>355</v>
      </c>
      <c r="E110" s="138" t="s">
        <v>297</v>
      </c>
    </row>
    <row r="111" spans="2:5" x14ac:dyDescent="0.3">
      <c r="C111" s="133" t="s">
        <v>356</v>
      </c>
      <c r="D111" s="133" t="s">
        <v>357</v>
      </c>
      <c r="E111" s="138" t="s">
        <v>297</v>
      </c>
    </row>
    <row r="112" spans="2:5" x14ac:dyDescent="0.3">
      <c r="C112" s="142" t="s">
        <v>358</v>
      </c>
      <c r="D112" s="142" t="s">
        <v>359</v>
      </c>
      <c r="E112" s="138" t="s">
        <v>297</v>
      </c>
    </row>
    <row r="113" spans="2:5" s="126" customFormat="1" ht="14" x14ac:dyDescent="0.3">
      <c r="B113" s="792" t="s">
        <v>360</v>
      </c>
      <c r="C113" s="792"/>
      <c r="D113" s="792"/>
      <c r="E113" s="792"/>
    </row>
    <row r="114" spans="2:5" x14ac:dyDescent="0.3">
      <c r="C114" s="138" t="s">
        <v>361</v>
      </c>
      <c r="D114" s="138" t="s">
        <v>362</v>
      </c>
      <c r="E114" s="138" t="s">
        <v>735</v>
      </c>
    </row>
    <row r="115" spans="2:5" x14ac:dyDescent="0.3">
      <c r="C115" s="133" t="s">
        <v>363</v>
      </c>
      <c r="D115" s="133" t="s">
        <v>364</v>
      </c>
      <c r="E115" s="138" t="s">
        <v>735</v>
      </c>
    </row>
    <row r="116" spans="2:5" x14ac:dyDescent="0.3">
      <c r="C116" s="133" t="s">
        <v>365</v>
      </c>
      <c r="D116" s="133" t="s">
        <v>366</v>
      </c>
      <c r="E116" s="138" t="s">
        <v>735</v>
      </c>
    </row>
    <row r="117" spans="2:5" x14ac:dyDescent="0.3">
      <c r="C117" s="133" t="s">
        <v>367</v>
      </c>
      <c r="D117" s="133" t="s">
        <v>368</v>
      </c>
      <c r="E117" s="138" t="s">
        <v>735</v>
      </c>
    </row>
    <row r="118" spans="2:5" x14ac:dyDescent="0.3">
      <c r="C118" s="142" t="s">
        <v>369</v>
      </c>
      <c r="D118" s="142" t="s">
        <v>370</v>
      </c>
      <c r="E118" s="138" t="s">
        <v>297</v>
      </c>
    </row>
    <row r="119" spans="2:5" s="126" customFormat="1" ht="14" x14ac:dyDescent="0.3">
      <c r="B119" s="792" t="s">
        <v>371</v>
      </c>
      <c r="C119" s="792"/>
      <c r="D119" s="792"/>
      <c r="E119" s="792"/>
    </row>
    <row r="120" spans="2:5" ht="25" x14ac:dyDescent="0.3">
      <c r="C120" s="138" t="s">
        <v>372</v>
      </c>
      <c r="D120" s="138" t="s">
        <v>373</v>
      </c>
      <c r="E120" s="138" t="s">
        <v>297</v>
      </c>
    </row>
    <row r="121" spans="2:5" x14ac:dyDescent="0.3">
      <c r="C121" s="133" t="s">
        <v>374</v>
      </c>
      <c r="D121" s="133" t="s">
        <v>375</v>
      </c>
      <c r="E121" s="133" t="s">
        <v>297</v>
      </c>
    </row>
    <row r="122" spans="2:5" x14ac:dyDescent="0.3">
      <c r="C122" s="133" t="s">
        <v>376</v>
      </c>
      <c r="D122" s="133" t="s">
        <v>377</v>
      </c>
      <c r="E122" s="133" t="s">
        <v>297</v>
      </c>
    </row>
    <row r="123" spans="2:5" ht="25" x14ac:dyDescent="0.3">
      <c r="C123" s="142" t="s">
        <v>378</v>
      </c>
      <c r="D123" s="142" t="s">
        <v>379</v>
      </c>
      <c r="E123" s="140" t="s">
        <v>297</v>
      </c>
    </row>
    <row r="124" spans="2:5" s="126" customFormat="1" ht="14" x14ac:dyDescent="0.3">
      <c r="B124" s="792" t="s">
        <v>380</v>
      </c>
      <c r="C124" s="792"/>
      <c r="D124" s="792"/>
      <c r="E124" s="792"/>
    </row>
    <row r="125" spans="2:5" ht="25" x14ac:dyDescent="0.3">
      <c r="C125" s="138" t="s">
        <v>381</v>
      </c>
      <c r="D125" s="138" t="s">
        <v>382</v>
      </c>
      <c r="E125" s="138" t="s">
        <v>741</v>
      </c>
    </row>
    <row r="126" spans="2:5" ht="25" x14ac:dyDescent="0.3">
      <c r="C126" s="133" t="s">
        <v>383</v>
      </c>
      <c r="D126" s="133" t="s">
        <v>384</v>
      </c>
      <c r="E126" s="138" t="s">
        <v>741</v>
      </c>
    </row>
    <row r="127" spans="2:5" ht="25" x14ac:dyDescent="0.3">
      <c r="C127" s="133" t="s">
        <v>385</v>
      </c>
      <c r="D127" s="133" t="s">
        <v>386</v>
      </c>
      <c r="E127" s="138" t="s">
        <v>741</v>
      </c>
    </row>
    <row r="128" spans="2:5" ht="25" x14ac:dyDescent="0.3">
      <c r="C128" s="133" t="s">
        <v>387</v>
      </c>
      <c r="D128" s="133" t="s">
        <v>388</v>
      </c>
      <c r="E128" s="138" t="s">
        <v>741</v>
      </c>
    </row>
    <row r="129" spans="2:5" ht="25" x14ac:dyDescent="0.3">
      <c r="C129" s="133" t="s">
        <v>389</v>
      </c>
      <c r="D129" s="133" t="s">
        <v>390</v>
      </c>
      <c r="E129" s="138" t="s">
        <v>741</v>
      </c>
    </row>
    <row r="130" spans="2:5" x14ac:dyDescent="0.3">
      <c r="C130" s="133" t="s">
        <v>391</v>
      </c>
      <c r="D130" s="133" t="s">
        <v>392</v>
      </c>
      <c r="E130" s="133" t="s">
        <v>297</v>
      </c>
    </row>
    <row r="131" spans="2:5" x14ac:dyDescent="0.3">
      <c r="C131" s="142" t="s">
        <v>393</v>
      </c>
      <c r="D131" s="142" t="s">
        <v>742</v>
      </c>
      <c r="E131" s="140" t="s">
        <v>743</v>
      </c>
    </row>
    <row r="132" spans="2:5" s="126" customFormat="1" ht="14" x14ac:dyDescent="0.3">
      <c r="B132" s="792" t="s">
        <v>394</v>
      </c>
      <c r="C132" s="792" t="s">
        <v>394</v>
      </c>
      <c r="D132" s="792"/>
      <c r="E132" s="792"/>
    </row>
    <row r="133" spans="2:5" x14ac:dyDescent="0.3">
      <c r="C133" s="138" t="s">
        <v>395</v>
      </c>
      <c r="D133" s="138" t="s">
        <v>396</v>
      </c>
      <c r="E133" s="138" t="s">
        <v>297</v>
      </c>
    </row>
    <row r="134" spans="2:5" x14ac:dyDescent="0.3">
      <c r="C134" s="133" t="s">
        <v>397</v>
      </c>
      <c r="D134" s="133" t="s">
        <v>398</v>
      </c>
      <c r="E134" s="133" t="s">
        <v>297</v>
      </c>
    </row>
    <row r="135" spans="2:5" x14ac:dyDescent="0.3">
      <c r="C135" s="133" t="s">
        <v>399</v>
      </c>
      <c r="D135" s="133" t="s">
        <v>400</v>
      </c>
      <c r="E135" s="140" t="s">
        <v>744</v>
      </c>
    </row>
    <row r="136" spans="2:5" x14ac:dyDescent="0.3">
      <c r="C136" s="133" t="s">
        <v>401</v>
      </c>
      <c r="D136" s="133" t="s">
        <v>402</v>
      </c>
      <c r="E136" s="140" t="s">
        <v>744</v>
      </c>
    </row>
    <row r="137" spans="2:5" x14ac:dyDescent="0.3">
      <c r="C137" s="142" t="s">
        <v>403</v>
      </c>
      <c r="D137" s="142" t="s">
        <v>404</v>
      </c>
      <c r="E137" s="140" t="s">
        <v>743</v>
      </c>
    </row>
    <row r="138" spans="2:5" s="126" customFormat="1" ht="14" x14ac:dyDescent="0.3">
      <c r="B138" s="792" t="s">
        <v>405</v>
      </c>
      <c r="C138" s="792"/>
      <c r="D138" s="792"/>
      <c r="E138" s="792"/>
    </row>
    <row r="139" spans="2:5" ht="25" x14ac:dyDescent="0.3">
      <c r="B139" s="144"/>
      <c r="C139" s="142" t="s">
        <v>406</v>
      </c>
      <c r="D139" s="142" t="s">
        <v>745</v>
      </c>
      <c r="E139" s="142" t="s">
        <v>746</v>
      </c>
    </row>
    <row r="140" spans="2:5" s="126" customFormat="1" ht="14" x14ac:dyDescent="0.3">
      <c r="B140" s="792" t="s">
        <v>407</v>
      </c>
      <c r="C140" s="792"/>
      <c r="D140" s="792"/>
      <c r="E140" s="792"/>
    </row>
    <row r="141" spans="2:5" ht="50" x14ac:dyDescent="0.3">
      <c r="C141" s="138" t="s">
        <v>408</v>
      </c>
      <c r="D141" s="138" t="s">
        <v>409</v>
      </c>
      <c r="E141" s="138" t="s">
        <v>1136</v>
      </c>
    </row>
    <row r="142" spans="2:5" ht="50" x14ac:dyDescent="0.3">
      <c r="C142" s="140" t="s">
        <v>410</v>
      </c>
      <c r="D142" s="140" t="s">
        <v>411</v>
      </c>
      <c r="E142" s="138" t="s">
        <v>1136</v>
      </c>
    </row>
    <row r="143" spans="2:5" s="126" customFormat="1" ht="14" x14ac:dyDescent="0.3">
      <c r="B143" s="797" t="s">
        <v>412</v>
      </c>
      <c r="C143" s="797" t="s">
        <v>412</v>
      </c>
      <c r="D143" s="797"/>
      <c r="E143" s="797"/>
    </row>
    <row r="144" spans="2:5" s="126" customFormat="1" ht="14" x14ac:dyDescent="0.3">
      <c r="B144" s="792" t="s">
        <v>413</v>
      </c>
      <c r="C144" s="792"/>
      <c r="D144" s="792"/>
      <c r="E144" s="792"/>
    </row>
    <row r="145" spans="2:5" x14ac:dyDescent="0.3">
      <c r="C145" s="138" t="s">
        <v>414</v>
      </c>
      <c r="D145" s="138" t="s">
        <v>415</v>
      </c>
      <c r="E145" s="138" t="s">
        <v>1246</v>
      </c>
    </row>
    <row r="146" spans="2:5" ht="25" x14ac:dyDescent="0.3">
      <c r="C146" s="133" t="s">
        <v>416</v>
      </c>
      <c r="D146" s="133" t="s">
        <v>417</v>
      </c>
      <c r="E146" s="133" t="s">
        <v>1022</v>
      </c>
    </row>
    <row r="147" spans="2:5" x14ac:dyDescent="0.3">
      <c r="C147" s="142" t="s">
        <v>418</v>
      </c>
      <c r="D147" s="142" t="s">
        <v>419</v>
      </c>
      <c r="E147" s="142" t="s">
        <v>1246</v>
      </c>
    </row>
    <row r="148" spans="2:5" s="126" customFormat="1" ht="14" x14ac:dyDescent="0.3">
      <c r="B148" s="792" t="s">
        <v>420</v>
      </c>
      <c r="C148" s="792"/>
      <c r="D148" s="792"/>
      <c r="E148" s="792"/>
    </row>
    <row r="149" spans="2:5" x14ac:dyDescent="0.3">
      <c r="B149" s="144"/>
      <c r="C149" s="142" t="s">
        <v>421</v>
      </c>
      <c r="D149" s="142" t="s">
        <v>422</v>
      </c>
      <c r="E149" s="142" t="s">
        <v>297</v>
      </c>
    </row>
    <row r="150" spans="2:5" s="126" customFormat="1" ht="14" x14ac:dyDescent="0.3">
      <c r="B150" s="792" t="s">
        <v>423</v>
      </c>
      <c r="C150" s="792"/>
      <c r="D150" s="792"/>
      <c r="E150" s="792"/>
    </row>
    <row r="151" spans="2:5" ht="25" x14ac:dyDescent="0.3">
      <c r="C151" s="138" t="s">
        <v>424</v>
      </c>
      <c r="D151" s="138" t="s">
        <v>425</v>
      </c>
      <c r="E151" s="138" t="s">
        <v>1247</v>
      </c>
    </row>
    <row r="152" spans="2:5" x14ac:dyDescent="0.3">
      <c r="C152" s="133" t="s">
        <v>426</v>
      </c>
      <c r="D152" s="133" t="s">
        <v>427</v>
      </c>
      <c r="E152" s="133" t="s">
        <v>1246</v>
      </c>
    </row>
    <row r="153" spans="2:5" ht="25" x14ac:dyDescent="0.3">
      <c r="C153" s="133" t="s">
        <v>428</v>
      </c>
      <c r="D153" s="133" t="s">
        <v>429</v>
      </c>
      <c r="E153" s="133" t="s">
        <v>1247</v>
      </c>
    </row>
    <row r="154" spans="2:5" ht="56" x14ac:dyDescent="0.3">
      <c r="C154" s="133" t="s">
        <v>430</v>
      </c>
      <c r="D154" s="133" t="s">
        <v>431</v>
      </c>
      <c r="E154" s="752" t="s">
        <v>1146</v>
      </c>
    </row>
    <row r="155" spans="2:5" ht="25" x14ac:dyDescent="0.3">
      <c r="C155" s="133" t="s">
        <v>432</v>
      </c>
      <c r="D155" s="133" t="s">
        <v>433</v>
      </c>
      <c r="E155" s="138" t="s">
        <v>1247</v>
      </c>
    </row>
    <row r="156" spans="2:5" x14ac:dyDescent="0.3">
      <c r="C156" s="133" t="s">
        <v>434</v>
      </c>
      <c r="D156" s="133" t="s">
        <v>435</v>
      </c>
      <c r="E156" s="133" t="s">
        <v>1248</v>
      </c>
    </row>
    <row r="157" spans="2:5" ht="25" x14ac:dyDescent="0.3">
      <c r="C157" s="133" t="s">
        <v>436</v>
      </c>
      <c r="D157" s="133" t="s">
        <v>437</v>
      </c>
      <c r="E157" s="133" t="s">
        <v>1248</v>
      </c>
    </row>
    <row r="158" spans="2:5" ht="25" x14ac:dyDescent="0.3">
      <c r="C158" s="133" t="s">
        <v>438</v>
      </c>
      <c r="D158" s="133" t="s">
        <v>439</v>
      </c>
      <c r="E158" s="138" t="s">
        <v>1251</v>
      </c>
    </row>
    <row r="159" spans="2:5" ht="25" x14ac:dyDescent="0.3">
      <c r="C159" s="133" t="s">
        <v>440</v>
      </c>
      <c r="D159" s="133" t="s">
        <v>441</v>
      </c>
      <c r="E159" s="133" t="s">
        <v>1249</v>
      </c>
    </row>
    <row r="160" spans="2:5" x14ac:dyDescent="0.3">
      <c r="C160" s="142" t="s">
        <v>442</v>
      </c>
      <c r="D160" s="142" t="s">
        <v>443</v>
      </c>
      <c r="E160" s="142" t="s">
        <v>1246</v>
      </c>
    </row>
    <row r="161" spans="2:5" s="126" customFormat="1" ht="14" x14ac:dyDescent="0.3">
      <c r="B161" s="792" t="s">
        <v>444</v>
      </c>
      <c r="C161" s="792"/>
      <c r="D161" s="792"/>
      <c r="E161" s="792"/>
    </row>
    <row r="162" spans="2:5" ht="25" x14ac:dyDescent="0.3">
      <c r="C162" s="138" t="s">
        <v>445</v>
      </c>
      <c r="D162" s="138" t="s">
        <v>446</v>
      </c>
      <c r="E162" s="138" t="s">
        <v>1247</v>
      </c>
    </row>
    <row r="163" spans="2:5" x14ac:dyDescent="0.3">
      <c r="C163" s="133" t="s">
        <v>447</v>
      </c>
      <c r="D163" s="133" t="s">
        <v>448</v>
      </c>
      <c r="E163" s="133" t="s">
        <v>1248</v>
      </c>
    </row>
    <row r="164" spans="2:5" x14ac:dyDescent="0.3">
      <c r="C164" s="142" t="s">
        <v>449</v>
      </c>
      <c r="D164" s="142" t="s">
        <v>450</v>
      </c>
      <c r="E164" s="142" t="s">
        <v>297</v>
      </c>
    </row>
    <row r="165" spans="2:5" s="126" customFormat="1" ht="14" x14ac:dyDescent="0.3">
      <c r="B165" s="792" t="s">
        <v>451</v>
      </c>
      <c r="C165" s="792"/>
      <c r="D165" s="792"/>
      <c r="E165" s="792"/>
    </row>
    <row r="166" spans="2:5" ht="25" x14ac:dyDescent="0.3">
      <c r="C166" s="138" t="s">
        <v>452</v>
      </c>
      <c r="D166" s="138" t="s">
        <v>453</v>
      </c>
      <c r="E166" s="138" t="s">
        <v>1247</v>
      </c>
    </row>
    <row r="167" spans="2:5" x14ac:dyDescent="0.3">
      <c r="C167" s="142" t="s">
        <v>454</v>
      </c>
      <c r="D167" s="142" t="s">
        <v>455</v>
      </c>
      <c r="E167" s="142" t="s">
        <v>747</v>
      </c>
    </row>
    <row r="168" spans="2:5" s="126" customFormat="1" ht="14" x14ac:dyDescent="0.3">
      <c r="B168" s="792" t="s">
        <v>456</v>
      </c>
      <c r="C168" s="792"/>
      <c r="D168" s="792"/>
      <c r="E168" s="792"/>
    </row>
    <row r="169" spans="2:5" x14ac:dyDescent="0.3">
      <c r="B169" s="144"/>
      <c r="C169" s="142" t="s">
        <v>457</v>
      </c>
      <c r="D169" s="142" t="s">
        <v>458</v>
      </c>
      <c r="E169" s="142" t="s">
        <v>1248</v>
      </c>
    </row>
    <row r="170" spans="2:5" s="126" customFormat="1" ht="14" x14ac:dyDescent="0.3">
      <c r="B170" s="792" t="s">
        <v>459</v>
      </c>
      <c r="C170" s="792"/>
      <c r="D170" s="792"/>
      <c r="E170" s="792"/>
    </row>
    <row r="171" spans="2:5" ht="25" x14ac:dyDescent="0.3">
      <c r="B171" s="144"/>
      <c r="C171" s="142" t="s">
        <v>460</v>
      </c>
      <c r="D171" s="142" t="s">
        <v>461</v>
      </c>
      <c r="E171" s="142" t="s">
        <v>1250</v>
      </c>
    </row>
    <row r="172" spans="2:5" s="126" customFormat="1" ht="14" x14ac:dyDescent="0.3">
      <c r="B172" s="792" t="s">
        <v>462</v>
      </c>
      <c r="C172" s="792"/>
      <c r="D172" s="792"/>
      <c r="E172" s="792"/>
    </row>
    <row r="173" spans="2:5" x14ac:dyDescent="0.3">
      <c r="B173" s="144"/>
      <c r="C173" s="142" t="s">
        <v>463</v>
      </c>
      <c r="D173" s="142" t="s">
        <v>748</v>
      </c>
      <c r="E173" s="142" t="s">
        <v>736</v>
      </c>
    </row>
    <row r="174" spans="2:5" s="126" customFormat="1" ht="14" x14ac:dyDescent="0.3">
      <c r="B174" s="792" t="s">
        <v>464</v>
      </c>
      <c r="C174" s="792"/>
      <c r="D174" s="792"/>
      <c r="E174" s="792"/>
    </row>
    <row r="175" spans="2:5" x14ac:dyDescent="0.3">
      <c r="B175" s="144"/>
      <c r="C175" s="142" t="s">
        <v>465</v>
      </c>
      <c r="D175" s="142" t="s">
        <v>749</v>
      </c>
      <c r="E175" s="142" t="s">
        <v>736</v>
      </c>
    </row>
    <row r="176" spans="2:5" s="126" customFormat="1" ht="14" x14ac:dyDescent="0.3">
      <c r="B176" s="792" t="s">
        <v>466</v>
      </c>
      <c r="C176" s="792"/>
      <c r="D176" s="792"/>
      <c r="E176" s="792"/>
    </row>
    <row r="177" spans="2:5" x14ac:dyDescent="0.3">
      <c r="B177" s="144"/>
      <c r="C177" s="142" t="s">
        <v>467</v>
      </c>
      <c r="D177" s="142" t="s">
        <v>468</v>
      </c>
      <c r="E177" s="142" t="s">
        <v>297</v>
      </c>
    </row>
    <row r="178" spans="2:5" s="126" customFormat="1" ht="14" x14ac:dyDescent="0.3">
      <c r="B178" s="792" t="s">
        <v>469</v>
      </c>
      <c r="C178" s="792"/>
      <c r="D178" s="792"/>
      <c r="E178" s="792"/>
    </row>
    <row r="179" spans="2:5" x14ac:dyDescent="0.3">
      <c r="B179" s="144"/>
      <c r="C179" s="142" t="s">
        <v>470</v>
      </c>
      <c r="D179" s="142" t="s">
        <v>471</v>
      </c>
      <c r="E179" s="142" t="s">
        <v>297</v>
      </c>
    </row>
    <row r="180" spans="2:5" s="126" customFormat="1" ht="14" x14ac:dyDescent="0.3">
      <c r="B180" s="792" t="s">
        <v>472</v>
      </c>
      <c r="C180" s="792"/>
      <c r="D180" s="792"/>
      <c r="E180" s="792"/>
    </row>
    <row r="181" spans="2:5" x14ac:dyDescent="0.3">
      <c r="C181" s="138" t="s">
        <v>473</v>
      </c>
      <c r="D181" s="138" t="s">
        <v>474</v>
      </c>
      <c r="E181" s="138" t="s">
        <v>297</v>
      </c>
    </row>
    <row r="182" spans="2:5" x14ac:dyDescent="0.3">
      <c r="C182" s="133" t="s">
        <v>475</v>
      </c>
      <c r="D182" s="133" t="s">
        <v>476</v>
      </c>
      <c r="E182" s="133" t="s">
        <v>297</v>
      </c>
    </row>
    <row r="183" spans="2:5" ht="25" x14ac:dyDescent="0.3">
      <c r="B183" s="144"/>
      <c r="C183" s="142" t="s">
        <v>477</v>
      </c>
      <c r="D183" s="142" t="s">
        <v>478</v>
      </c>
      <c r="E183" s="140" t="s">
        <v>297</v>
      </c>
    </row>
    <row r="184" spans="2:5" s="126" customFormat="1" ht="14" x14ac:dyDescent="0.3">
      <c r="B184" s="792" t="s">
        <v>479</v>
      </c>
      <c r="C184" s="792"/>
      <c r="D184" s="792"/>
      <c r="E184" s="792"/>
    </row>
    <row r="185" spans="2:5" ht="25" x14ac:dyDescent="0.3">
      <c r="C185" s="138" t="s">
        <v>480</v>
      </c>
      <c r="D185" s="138" t="s">
        <v>481</v>
      </c>
      <c r="E185" s="138" t="s">
        <v>750</v>
      </c>
    </row>
    <row r="186" spans="2:5" x14ac:dyDescent="0.3">
      <c r="C186" s="142" t="s">
        <v>482</v>
      </c>
      <c r="D186" s="142" t="s">
        <v>483</v>
      </c>
      <c r="E186" s="142" t="s">
        <v>297</v>
      </c>
    </row>
    <row r="187" spans="2:5" s="126" customFormat="1" ht="14" x14ac:dyDescent="0.3">
      <c r="B187" s="792" t="s">
        <v>484</v>
      </c>
      <c r="C187" s="792"/>
      <c r="D187" s="792"/>
      <c r="E187" s="792"/>
    </row>
    <row r="188" spans="2:5" x14ac:dyDescent="0.3">
      <c r="C188" s="138" t="s">
        <v>485</v>
      </c>
      <c r="D188" s="138" t="s">
        <v>486</v>
      </c>
      <c r="E188" s="138" t="s">
        <v>736</v>
      </c>
    </row>
    <row r="189" spans="2:5" x14ac:dyDescent="0.3">
      <c r="C189" s="142" t="s">
        <v>487</v>
      </c>
      <c r="D189" s="142" t="s">
        <v>488</v>
      </c>
      <c r="E189" s="142" t="s">
        <v>736</v>
      </c>
    </row>
    <row r="190" spans="2:5" s="126" customFormat="1" ht="14" x14ac:dyDescent="0.3">
      <c r="B190" s="792" t="s">
        <v>489</v>
      </c>
      <c r="C190" s="792"/>
      <c r="D190" s="792"/>
      <c r="E190" s="792"/>
    </row>
    <row r="191" spans="2:5" ht="37.5" x14ac:dyDescent="0.3">
      <c r="B191" s="144"/>
      <c r="C191" s="142" t="s">
        <v>490</v>
      </c>
      <c r="D191" s="142" t="s">
        <v>491</v>
      </c>
      <c r="E191" s="142" t="s">
        <v>751</v>
      </c>
    </row>
    <row r="192" spans="2:5" s="126" customFormat="1" ht="14" x14ac:dyDescent="0.3">
      <c r="B192" s="792" t="s">
        <v>492</v>
      </c>
      <c r="C192" s="792"/>
      <c r="D192" s="792"/>
      <c r="E192" s="792"/>
    </row>
    <row r="193" spans="2:5" x14ac:dyDescent="0.3">
      <c r="C193" s="138" t="s">
        <v>493</v>
      </c>
      <c r="D193" s="138" t="s">
        <v>494</v>
      </c>
      <c r="E193" s="138" t="s">
        <v>495</v>
      </c>
    </row>
    <row r="194" spans="2:5" x14ac:dyDescent="0.3">
      <c r="C194" s="142" t="s">
        <v>496</v>
      </c>
      <c r="D194" s="142" t="s">
        <v>497</v>
      </c>
      <c r="E194" s="142" t="s">
        <v>495</v>
      </c>
    </row>
    <row r="195" spans="2:5" s="126" customFormat="1" ht="14" x14ac:dyDescent="0.3">
      <c r="B195" s="792" t="s">
        <v>498</v>
      </c>
      <c r="C195" s="792"/>
      <c r="D195" s="792"/>
      <c r="E195" s="792"/>
    </row>
    <row r="196" spans="2:5" x14ac:dyDescent="0.3">
      <c r="C196" s="138" t="s">
        <v>499</v>
      </c>
      <c r="D196" s="138" t="s">
        <v>500</v>
      </c>
      <c r="E196" s="138" t="s">
        <v>495</v>
      </c>
    </row>
    <row r="197" spans="2:5" x14ac:dyDescent="0.3">
      <c r="C197" s="133" t="s">
        <v>501</v>
      </c>
      <c r="D197" s="133" t="s">
        <v>502</v>
      </c>
      <c r="E197" s="133" t="s">
        <v>495</v>
      </c>
    </row>
    <row r="198" spans="2:5" x14ac:dyDescent="0.3">
      <c r="C198" s="142" t="s">
        <v>503</v>
      </c>
      <c r="D198" s="142" t="s">
        <v>504</v>
      </c>
      <c r="E198" s="142" t="s">
        <v>495</v>
      </c>
    </row>
    <row r="199" spans="2:5" s="126" customFormat="1" ht="14" x14ac:dyDescent="0.3">
      <c r="B199" s="792" t="s">
        <v>505</v>
      </c>
      <c r="C199" s="792"/>
      <c r="D199" s="792"/>
      <c r="E199" s="792"/>
    </row>
    <row r="200" spans="2:5" x14ac:dyDescent="0.3">
      <c r="B200" s="144"/>
      <c r="C200" s="142" t="s">
        <v>506</v>
      </c>
      <c r="D200" s="142" t="s">
        <v>507</v>
      </c>
      <c r="E200" s="142" t="s">
        <v>297</v>
      </c>
    </row>
    <row r="201" spans="2:5" s="126" customFormat="1" ht="14" x14ac:dyDescent="0.3">
      <c r="B201" s="792" t="s">
        <v>508</v>
      </c>
      <c r="C201" s="792"/>
      <c r="D201" s="792"/>
      <c r="E201" s="792"/>
    </row>
    <row r="202" spans="2:5" ht="13" thickBot="1" x14ac:dyDescent="0.35">
      <c r="B202" s="145"/>
      <c r="C202" s="146" t="s">
        <v>509</v>
      </c>
      <c r="D202" s="146" t="s">
        <v>510</v>
      </c>
      <c r="E202" s="146" t="s">
        <v>297</v>
      </c>
    </row>
    <row r="203" spans="2:5" x14ac:dyDescent="0.3">
      <c r="B203" s="798"/>
      <c r="C203" s="798"/>
      <c r="D203" s="798"/>
      <c r="E203" s="798"/>
    </row>
    <row r="206" spans="2:5" x14ac:dyDescent="0.3">
      <c r="E206" s="143"/>
    </row>
    <row r="207" spans="2:5" x14ac:dyDescent="0.3">
      <c r="E207" s="143"/>
    </row>
    <row r="208" spans="2:5" x14ac:dyDescent="0.3">
      <c r="E208" s="143"/>
    </row>
    <row r="209" spans="5:5" x14ac:dyDescent="0.3">
      <c r="E209" s="143"/>
    </row>
    <row r="210" spans="5:5" x14ac:dyDescent="0.3">
      <c r="E210" s="143"/>
    </row>
    <row r="211" spans="5:5" x14ac:dyDescent="0.3">
      <c r="E211" s="143"/>
    </row>
    <row r="212" spans="5:5" x14ac:dyDescent="0.3">
      <c r="E212" s="143"/>
    </row>
    <row r="213" spans="5:5" x14ac:dyDescent="0.3">
      <c r="E213" s="143"/>
    </row>
    <row r="214" spans="5:5" x14ac:dyDescent="0.3">
      <c r="E214" s="143"/>
    </row>
    <row r="215" spans="5:5" x14ac:dyDescent="0.3">
      <c r="E215" s="143"/>
    </row>
    <row r="216" spans="5:5" x14ac:dyDescent="0.3">
      <c r="E216" s="143"/>
    </row>
    <row r="217" spans="5:5" x14ac:dyDescent="0.3">
      <c r="E217" s="143"/>
    </row>
    <row r="218" spans="5:5" x14ac:dyDescent="0.3">
      <c r="E218" s="143"/>
    </row>
    <row r="219" spans="5:5" x14ac:dyDescent="0.3">
      <c r="E219" s="143"/>
    </row>
    <row r="220" spans="5:5" x14ac:dyDescent="0.3">
      <c r="E220" s="143"/>
    </row>
    <row r="221" spans="5:5" x14ac:dyDescent="0.3">
      <c r="E221" s="143"/>
    </row>
    <row r="222" spans="5:5" x14ac:dyDescent="0.3">
      <c r="E222" s="143"/>
    </row>
    <row r="223" spans="5:5" x14ac:dyDescent="0.3">
      <c r="E223" s="143"/>
    </row>
    <row r="224" spans="5:5" x14ac:dyDescent="0.3">
      <c r="E224" s="143"/>
    </row>
    <row r="225" spans="5:5" x14ac:dyDescent="0.3">
      <c r="E225" s="143"/>
    </row>
    <row r="226" spans="5:5" x14ac:dyDescent="0.3">
      <c r="E226" s="143"/>
    </row>
    <row r="227" spans="5:5" x14ac:dyDescent="0.3">
      <c r="E227" s="143"/>
    </row>
    <row r="228" spans="5:5" x14ac:dyDescent="0.3">
      <c r="E228" s="143"/>
    </row>
    <row r="229" spans="5:5" x14ac:dyDescent="0.3">
      <c r="E229" s="143"/>
    </row>
    <row r="230" spans="5:5" x14ac:dyDescent="0.3">
      <c r="E230" s="143"/>
    </row>
    <row r="231" spans="5:5" x14ac:dyDescent="0.3">
      <c r="E231" s="143"/>
    </row>
    <row r="232" spans="5:5" x14ac:dyDescent="0.3">
      <c r="E232" s="143"/>
    </row>
    <row r="233" spans="5:5" x14ac:dyDescent="0.3">
      <c r="E233" s="143"/>
    </row>
    <row r="234" spans="5:5" x14ac:dyDescent="0.3">
      <c r="E234" s="143"/>
    </row>
    <row r="235" spans="5:5" x14ac:dyDescent="0.3">
      <c r="E235" s="143"/>
    </row>
    <row r="236" spans="5:5" x14ac:dyDescent="0.3">
      <c r="E236" s="143"/>
    </row>
    <row r="237" spans="5:5" x14ac:dyDescent="0.3">
      <c r="E237" s="143"/>
    </row>
    <row r="238" spans="5:5" x14ac:dyDescent="0.3">
      <c r="E238" s="143"/>
    </row>
    <row r="239" spans="5:5" x14ac:dyDescent="0.3">
      <c r="E239" s="143"/>
    </row>
    <row r="240" spans="5:5" x14ac:dyDescent="0.3">
      <c r="E240" s="143"/>
    </row>
    <row r="241" spans="5:5" x14ac:dyDescent="0.3">
      <c r="E241" s="143"/>
    </row>
    <row r="242" spans="5:5" x14ac:dyDescent="0.3">
      <c r="E242" s="143"/>
    </row>
    <row r="243" spans="5:5" x14ac:dyDescent="0.3">
      <c r="E243" s="143"/>
    </row>
    <row r="244" spans="5:5" x14ac:dyDescent="0.3">
      <c r="E244" s="143"/>
    </row>
    <row r="245" spans="5:5" x14ac:dyDescent="0.3">
      <c r="E245" s="143"/>
    </row>
    <row r="246" spans="5:5" x14ac:dyDescent="0.3">
      <c r="E246" s="143"/>
    </row>
    <row r="247" spans="5:5" x14ac:dyDescent="0.3">
      <c r="E247" s="143"/>
    </row>
    <row r="248" spans="5:5" x14ac:dyDescent="0.3">
      <c r="E248" s="143"/>
    </row>
    <row r="249" spans="5:5" x14ac:dyDescent="0.3">
      <c r="E249" s="143"/>
    </row>
    <row r="250" spans="5:5" x14ac:dyDescent="0.3">
      <c r="E250" s="143"/>
    </row>
    <row r="251" spans="5:5" x14ac:dyDescent="0.3">
      <c r="E251" s="143"/>
    </row>
    <row r="252" spans="5:5" x14ac:dyDescent="0.3">
      <c r="E252" s="143"/>
    </row>
    <row r="253" spans="5:5" x14ac:dyDescent="0.3">
      <c r="E253" s="143"/>
    </row>
    <row r="254" spans="5:5" x14ac:dyDescent="0.3">
      <c r="E254" s="143"/>
    </row>
    <row r="255" spans="5:5" x14ac:dyDescent="0.3">
      <c r="E255" s="143"/>
    </row>
    <row r="256" spans="5:5" x14ac:dyDescent="0.3">
      <c r="E256" s="143"/>
    </row>
    <row r="257" spans="5:5" x14ac:dyDescent="0.3">
      <c r="E257" s="143"/>
    </row>
    <row r="258" spans="5:5" x14ac:dyDescent="0.3">
      <c r="E258" s="143"/>
    </row>
    <row r="259" spans="5:5" x14ac:dyDescent="0.3">
      <c r="E259" s="143"/>
    </row>
    <row r="260" spans="5:5" x14ac:dyDescent="0.3">
      <c r="E260" s="143"/>
    </row>
    <row r="261" spans="5:5" x14ac:dyDescent="0.3">
      <c r="E261" s="143"/>
    </row>
    <row r="262" spans="5:5" x14ac:dyDescent="0.3">
      <c r="E262" s="143"/>
    </row>
    <row r="263" spans="5:5" x14ac:dyDescent="0.3">
      <c r="E263" s="143"/>
    </row>
    <row r="264" spans="5:5" x14ac:dyDescent="0.3">
      <c r="E264" s="143"/>
    </row>
    <row r="265" spans="5:5" x14ac:dyDescent="0.3">
      <c r="E265" s="143"/>
    </row>
    <row r="266" spans="5:5" x14ac:dyDescent="0.3">
      <c r="E266" s="143"/>
    </row>
    <row r="267" spans="5:5" x14ac:dyDescent="0.3">
      <c r="E267" s="143"/>
    </row>
    <row r="268" spans="5:5" x14ac:dyDescent="0.3">
      <c r="E268" s="143"/>
    </row>
    <row r="269" spans="5:5" x14ac:dyDescent="0.3">
      <c r="E269" s="143"/>
    </row>
    <row r="270" spans="5:5" x14ac:dyDescent="0.3">
      <c r="E270" s="143"/>
    </row>
    <row r="271" spans="5:5" x14ac:dyDescent="0.3">
      <c r="E271" s="143"/>
    </row>
    <row r="272" spans="5:5" x14ac:dyDescent="0.3">
      <c r="E272" s="143"/>
    </row>
    <row r="273" spans="5:5" x14ac:dyDescent="0.3">
      <c r="E273" s="143"/>
    </row>
    <row r="274" spans="5:5" x14ac:dyDescent="0.3">
      <c r="E274" s="143"/>
    </row>
    <row r="275" spans="5:5" x14ac:dyDescent="0.3">
      <c r="E275" s="143"/>
    </row>
    <row r="276" spans="5:5" x14ac:dyDescent="0.3">
      <c r="E276" s="143"/>
    </row>
    <row r="277" spans="5:5" x14ac:dyDescent="0.3">
      <c r="E277" s="143"/>
    </row>
    <row r="278" spans="5:5" x14ac:dyDescent="0.3">
      <c r="E278" s="143"/>
    </row>
    <row r="279" spans="5:5" x14ac:dyDescent="0.3">
      <c r="E279" s="143"/>
    </row>
    <row r="280" spans="5:5" x14ac:dyDescent="0.3">
      <c r="E280" s="143"/>
    </row>
    <row r="281" spans="5:5" x14ac:dyDescent="0.3">
      <c r="E281" s="143"/>
    </row>
    <row r="282" spans="5:5" x14ac:dyDescent="0.3">
      <c r="E282" s="143"/>
    </row>
    <row r="283" spans="5:5" x14ac:dyDescent="0.3">
      <c r="E283" s="143"/>
    </row>
    <row r="284" spans="5:5" x14ac:dyDescent="0.3">
      <c r="E284" s="143"/>
    </row>
    <row r="285" spans="5:5" x14ac:dyDescent="0.3">
      <c r="E285" s="143"/>
    </row>
    <row r="286" spans="5:5" x14ac:dyDescent="0.3">
      <c r="E286" s="143"/>
    </row>
    <row r="287" spans="5:5" x14ac:dyDescent="0.3">
      <c r="E287" s="143"/>
    </row>
    <row r="288" spans="5:5" x14ac:dyDescent="0.3">
      <c r="E288" s="143"/>
    </row>
  </sheetData>
  <sheetProtection algorithmName="SHA-512" hashValue="ZCUzoyZ8xdpKWT1XAMHGuT7rOYHPQdNEMW0wSURiS4mgjxkrXwcy0Z39c3QjfSYj4VrDKvVqtSIM2QIo+OyjVQ==" saltValue="ozouiSN/WaxTbHi81jq77g==" spinCount="100000" sheet="1" selectLockedCells="1" sort="0" autoFilter="0" pivotTables="0"/>
  <autoFilter ref="B9:E202" xr:uid="{DE04BDA5-96D2-49DF-88E5-E84C017CF46C}">
    <filterColumn colId="0" showButton="0"/>
    <filterColumn colId="1" showButton="0"/>
    <filterColumn colId="2" showButton="0"/>
  </autoFilter>
  <mergeCells count="40">
    <mergeCell ref="B203:E203"/>
    <mergeCell ref="B187:E187"/>
    <mergeCell ref="B190:E190"/>
    <mergeCell ref="B192:E192"/>
    <mergeCell ref="B195:E195"/>
    <mergeCell ref="B199:E199"/>
    <mergeCell ref="B201:E201"/>
    <mergeCell ref="B184:E184"/>
    <mergeCell ref="B148:E148"/>
    <mergeCell ref="B150:E150"/>
    <mergeCell ref="B161:E161"/>
    <mergeCell ref="B165:E165"/>
    <mergeCell ref="B168:E168"/>
    <mergeCell ref="B170:E170"/>
    <mergeCell ref="B172:E172"/>
    <mergeCell ref="B174:E174"/>
    <mergeCell ref="B176:E176"/>
    <mergeCell ref="B178:E178"/>
    <mergeCell ref="B180:E180"/>
    <mergeCell ref="B144:E144"/>
    <mergeCell ref="B97:E97"/>
    <mergeCell ref="B102:E102"/>
    <mergeCell ref="B103:E103"/>
    <mergeCell ref="B107:E107"/>
    <mergeCell ref="B113:E113"/>
    <mergeCell ref="B119:E119"/>
    <mergeCell ref="B124:E124"/>
    <mergeCell ref="B132:E132"/>
    <mergeCell ref="B138:E138"/>
    <mergeCell ref="B140:E140"/>
    <mergeCell ref="B143:E143"/>
    <mergeCell ref="B95:E95"/>
    <mergeCell ref="B9:E9"/>
    <mergeCell ref="B10:E10"/>
    <mergeCell ref="B77:E77"/>
    <mergeCell ref="B78:E78"/>
    <mergeCell ref="B83:E83"/>
    <mergeCell ref="B86:E86"/>
    <mergeCell ref="B89:E89"/>
    <mergeCell ref="B91:E91"/>
  </mergeCells>
  <hyperlinks>
    <hyperlink ref="E146" r:id="rId1" display="https://www.apa.com.au/careers/working-at-apa/" xr:uid="{20014BA9-987B-4016-9ECE-1F2FC778062C}"/>
    <hyperlink ref="E154" r:id="rId2" display="https://www.apa.com.au/globalassets/about-apa/our-organisation/corporate-governance/conduct-policies/apa-hseh-policy.pdf" xr:uid="{5ED3F21F-304B-4B56-BE50-2C92B425AC3B}"/>
    <hyperlink ref="E43" r:id="rId3" display="https://www.apa.com.au/globalassets/about-apa/our-organisation/corporate-governance/board-and-board-committees/independence-of-directors-policy-2024.pdf" xr:uid="{8588F279-843E-4EDE-A491-28B0F01E2F7E}"/>
  </hyperlinks>
  <pageMargins left="0.23622047244094491" right="0.23622047244094491" top="0.39370078740157483" bottom="0.39370078740157483" header="0.31496062992125984" footer="0.31496062992125984"/>
  <pageSetup paperSize="8" fitToHeight="0"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6"/>
    <pageSetUpPr fitToPage="1"/>
  </sheetPr>
  <dimension ref="B4:F44"/>
  <sheetViews>
    <sheetView showGridLines="0" topLeftCell="A33" zoomScale="70" zoomScaleNormal="70" workbookViewId="0">
      <selection activeCell="B33" sqref="B33:E33"/>
    </sheetView>
  </sheetViews>
  <sheetFormatPr defaultColWidth="8.58203125" defaultRowHeight="12.5" x14ac:dyDescent="0.25"/>
  <cols>
    <col min="1" max="1" width="3.25" style="61" customWidth="1"/>
    <col min="2" max="2" width="54.25" style="61" customWidth="1"/>
    <col min="3" max="3" width="25" style="61" customWidth="1"/>
    <col min="4" max="4" width="44.75" style="61" customWidth="1"/>
    <col min="5" max="5" width="72" style="61" customWidth="1"/>
    <col min="6" max="6" width="20.25" style="61" bestFit="1" customWidth="1"/>
    <col min="7" max="16384" width="8.58203125" style="61"/>
  </cols>
  <sheetData>
    <row r="4" spans="2:5" ht="56.65" customHeight="1" x14ac:dyDescent="0.25">
      <c r="B4" s="62"/>
      <c r="D4" s="59"/>
    </row>
    <row r="5" spans="2:5" ht="13" x14ac:dyDescent="0.25">
      <c r="B5" s="60"/>
      <c r="C5" s="60"/>
      <c r="D5" s="60"/>
    </row>
    <row r="6" spans="2:5" s="149" customFormat="1" ht="30" x14ac:dyDescent="0.3">
      <c r="B6" s="148" t="s">
        <v>752</v>
      </c>
      <c r="C6" s="122"/>
      <c r="D6" s="122"/>
    </row>
    <row r="7" spans="2:5" ht="13" x14ac:dyDescent="0.3">
      <c r="B7" s="62"/>
      <c r="C7" s="62"/>
      <c r="D7" s="62"/>
      <c r="E7" s="150"/>
    </row>
    <row r="8" spans="2:5" s="151" customFormat="1" ht="36.65" customHeight="1" x14ac:dyDescent="0.3">
      <c r="B8" s="125" t="s">
        <v>753</v>
      </c>
      <c r="C8" s="125" t="s">
        <v>214</v>
      </c>
      <c r="D8" s="125" t="s">
        <v>754</v>
      </c>
      <c r="E8" s="125" t="s">
        <v>1233</v>
      </c>
    </row>
    <row r="9" spans="2:5" s="151" customFormat="1" ht="14" x14ac:dyDescent="0.3">
      <c r="B9" s="793" t="s">
        <v>755</v>
      </c>
      <c r="C9" s="793"/>
      <c r="D9" s="793"/>
      <c r="E9" s="793"/>
    </row>
    <row r="10" spans="2:5" ht="76.5" x14ac:dyDescent="0.25">
      <c r="B10" s="152" t="s">
        <v>1023</v>
      </c>
      <c r="C10" s="152" t="s">
        <v>756</v>
      </c>
      <c r="D10" s="153" t="s">
        <v>757</v>
      </c>
      <c r="E10" s="153" t="s">
        <v>1024</v>
      </c>
    </row>
    <row r="11" spans="2:5" ht="64" x14ac:dyDescent="0.25">
      <c r="B11" s="152" t="s">
        <v>1025</v>
      </c>
      <c r="C11" s="152" t="s">
        <v>758</v>
      </c>
      <c r="D11" s="153" t="s">
        <v>759</v>
      </c>
      <c r="E11" s="153" t="s">
        <v>1026</v>
      </c>
    </row>
    <row r="12" spans="2:5" ht="89" x14ac:dyDescent="0.25">
      <c r="B12" s="152" t="s">
        <v>1027</v>
      </c>
      <c r="C12" s="152" t="s">
        <v>760</v>
      </c>
      <c r="D12" s="153" t="s">
        <v>761</v>
      </c>
      <c r="E12" s="153" t="s">
        <v>1028</v>
      </c>
    </row>
    <row r="13" spans="2:5" ht="40" customHeight="1" x14ac:dyDescent="0.25">
      <c r="B13" s="154" t="s">
        <v>1027</v>
      </c>
      <c r="C13" s="154" t="s">
        <v>762</v>
      </c>
      <c r="D13" s="155" t="s">
        <v>763</v>
      </c>
      <c r="E13" s="155" t="s">
        <v>764</v>
      </c>
    </row>
    <row r="14" spans="2:5" s="151" customFormat="1" ht="14" x14ac:dyDescent="0.3">
      <c r="B14" s="799" t="s">
        <v>765</v>
      </c>
      <c r="C14" s="799"/>
      <c r="D14" s="799"/>
      <c r="E14" s="799"/>
    </row>
    <row r="15" spans="2:5" ht="62.5" x14ac:dyDescent="0.25">
      <c r="B15" s="152" t="s">
        <v>1023</v>
      </c>
      <c r="C15" s="152" t="s">
        <v>766</v>
      </c>
      <c r="D15" s="153" t="s">
        <v>767</v>
      </c>
      <c r="E15" s="153" t="s">
        <v>768</v>
      </c>
    </row>
    <row r="16" spans="2:5" ht="37.5" x14ac:dyDescent="0.25">
      <c r="B16" s="152" t="s">
        <v>1029</v>
      </c>
      <c r="C16" s="152" t="s">
        <v>769</v>
      </c>
      <c r="D16" s="153" t="s">
        <v>770</v>
      </c>
      <c r="E16" s="153" t="s">
        <v>771</v>
      </c>
    </row>
    <row r="17" spans="2:6" ht="64" x14ac:dyDescent="0.25">
      <c r="B17" s="152" t="s">
        <v>1030</v>
      </c>
      <c r="C17" s="152" t="s">
        <v>772</v>
      </c>
      <c r="D17" s="153" t="s">
        <v>773</v>
      </c>
      <c r="E17" s="153" t="s">
        <v>1031</v>
      </c>
    </row>
    <row r="18" spans="2:6" ht="75" x14ac:dyDescent="0.25">
      <c r="B18" s="152" t="s">
        <v>1027</v>
      </c>
      <c r="C18" s="152" t="s">
        <v>774</v>
      </c>
      <c r="D18" s="153" t="s">
        <v>775</v>
      </c>
      <c r="E18" s="153" t="s">
        <v>1026</v>
      </c>
    </row>
    <row r="19" spans="2:6" ht="13" x14ac:dyDescent="0.25">
      <c r="B19" s="152" t="s">
        <v>1027</v>
      </c>
      <c r="C19" s="152" t="s">
        <v>776</v>
      </c>
      <c r="D19" s="153" t="s">
        <v>777</v>
      </c>
      <c r="E19" s="153" t="s">
        <v>771</v>
      </c>
    </row>
    <row r="20" spans="2:6" ht="38.5" x14ac:dyDescent="0.25">
      <c r="B20" s="152" t="s">
        <v>1027</v>
      </c>
      <c r="C20" s="152" t="s">
        <v>778</v>
      </c>
      <c r="D20" s="153" t="s">
        <v>779</v>
      </c>
      <c r="E20" s="153" t="s">
        <v>1032</v>
      </c>
    </row>
    <row r="21" spans="2:6" ht="51" x14ac:dyDescent="0.25">
      <c r="B21" s="152" t="s">
        <v>1027</v>
      </c>
      <c r="C21" s="152" t="s">
        <v>780</v>
      </c>
      <c r="D21" s="153" t="s">
        <v>781</v>
      </c>
      <c r="E21" s="153" t="s">
        <v>1033</v>
      </c>
    </row>
    <row r="22" spans="2:6" ht="38.5" x14ac:dyDescent="0.25">
      <c r="B22" s="154" t="s">
        <v>1034</v>
      </c>
      <c r="C22" s="154" t="s">
        <v>782</v>
      </c>
      <c r="D22" s="155" t="s">
        <v>783</v>
      </c>
      <c r="E22" s="155" t="s">
        <v>1035</v>
      </c>
    </row>
    <row r="23" spans="2:6" s="151" customFormat="1" ht="14" x14ac:dyDescent="0.3">
      <c r="B23" s="799" t="s">
        <v>784</v>
      </c>
      <c r="C23" s="799"/>
      <c r="D23" s="799"/>
      <c r="E23" s="799"/>
    </row>
    <row r="24" spans="2:6" ht="88.5" x14ac:dyDescent="0.25">
      <c r="B24" s="152" t="s">
        <v>1036</v>
      </c>
      <c r="C24" s="152" t="s">
        <v>785</v>
      </c>
      <c r="D24" s="153" t="s">
        <v>786</v>
      </c>
      <c r="E24" s="153" t="s">
        <v>1037</v>
      </c>
    </row>
    <row r="25" spans="2:6" ht="101.5" customHeight="1" x14ac:dyDescent="0.25">
      <c r="B25" s="152" t="s">
        <v>1027</v>
      </c>
      <c r="C25" s="152" t="s">
        <v>787</v>
      </c>
      <c r="D25" s="153" t="s">
        <v>788</v>
      </c>
      <c r="E25" s="153" t="s">
        <v>1037</v>
      </c>
    </row>
    <row r="26" spans="2:6" ht="76" x14ac:dyDescent="0.25">
      <c r="B26" s="154" t="s">
        <v>1036</v>
      </c>
      <c r="C26" s="154" t="s">
        <v>789</v>
      </c>
      <c r="D26" s="155" t="s">
        <v>790</v>
      </c>
      <c r="E26" s="155" t="s">
        <v>1038</v>
      </c>
      <c r="F26" s="102"/>
    </row>
    <row r="27" spans="2:6" s="151" customFormat="1" ht="14" x14ac:dyDescent="0.3">
      <c r="B27" s="799" t="s">
        <v>791</v>
      </c>
      <c r="C27" s="799"/>
      <c r="D27" s="799"/>
      <c r="E27" s="799"/>
    </row>
    <row r="28" spans="2:6" ht="95.15" customHeight="1" x14ac:dyDescent="0.25">
      <c r="B28" s="154" t="s">
        <v>1034</v>
      </c>
      <c r="C28" s="154" t="s">
        <v>792</v>
      </c>
      <c r="D28" s="155" t="s">
        <v>793</v>
      </c>
      <c r="E28" s="155" t="s">
        <v>794</v>
      </c>
    </row>
    <row r="29" spans="2:6" s="151" customFormat="1" ht="14" x14ac:dyDescent="0.3">
      <c r="B29" s="799" t="s">
        <v>412</v>
      </c>
      <c r="C29" s="799"/>
      <c r="D29" s="799"/>
      <c r="E29" s="799"/>
    </row>
    <row r="30" spans="2:6" ht="75" x14ac:dyDescent="0.25">
      <c r="B30" s="152" t="s">
        <v>1023</v>
      </c>
      <c r="C30" s="152" t="s">
        <v>795</v>
      </c>
      <c r="D30" s="153" t="s">
        <v>796</v>
      </c>
      <c r="E30" s="153" t="s">
        <v>797</v>
      </c>
    </row>
    <row r="31" spans="2:6" ht="73" customHeight="1" x14ac:dyDescent="0.25">
      <c r="B31" s="152" t="s">
        <v>1039</v>
      </c>
      <c r="C31" s="152" t="s">
        <v>798</v>
      </c>
      <c r="D31" s="153" t="s">
        <v>799</v>
      </c>
      <c r="E31" s="153" t="s">
        <v>1252</v>
      </c>
    </row>
    <row r="32" spans="2:6" ht="38.5" x14ac:dyDescent="0.25">
      <c r="B32" s="154" t="s">
        <v>1029</v>
      </c>
      <c r="C32" s="154" t="s">
        <v>800</v>
      </c>
      <c r="D32" s="155" t="s">
        <v>801</v>
      </c>
      <c r="E32" s="155" t="s">
        <v>1040</v>
      </c>
    </row>
    <row r="33" spans="2:5" s="151" customFormat="1" ht="14" x14ac:dyDescent="0.3">
      <c r="B33" s="799" t="s">
        <v>802</v>
      </c>
      <c r="C33" s="799"/>
      <c r="D33" s="799"/>
      <c r="E33" s="799"/>
    </row>
    <row r="34" spans="2:5" ht="63.5" x14ac:dyDescent="0.25">
      <c r="B34" s="154" t="s">
        <v>1041</v>
      </c>
      <c r="C34" s="154" t="s">
        <v>803</v>
      </c>
      <c r="D34" s="155" t="s">
        <v>804</v>
      </c>
      <c r="E34" s="155" t="s">
        <v>1042</v>
      </c>
    </row>
    <row r="35" spans="2:5" s="151" customFormat="1" ht="14" x14ac:dyDescent="0.3">
      <c r="B35" s="799" t="s">
        <v>341</v>
      </c>
      <c r="C35" s="799"/>
      <c r="D35" s="799"/>
      <c r="E35" s="799"/>
    </row>
    <row r="36" spans="2:5" ht="38.5" x14ac:dyDescent="0.25">
      <c r="B36" s="152" t="s">
        <v>1023</v>
      </c>
      <c r="C36" s="152" t="s">
        <v>805</v>
      </c>
      <c r="D36" s="153" t="s">
        <v>806</v>
      </c>
      <c r="E36" s="153" t="s">
        <v>1204</v>
      </c>
    </row>
    <row r="37" spans="2:5" ht="64" x14ac:dyDescent="0.25">
      <c r="B37" s="152" t="s">
        <v>1043</v>
      </c>
      <c r="C37" s="152" t="s">
        <v>807</v>
      </c>
      <c r="D37" s="153" t="s">
        <v>808</v>
      </c>
      <c r="E37" s="153" t="s">
        <v>1044</v>
      </c>
    </row>
    <row r="38" spans="2:5" ht="45" customHeight="1" x14ac:dyDescent="0.25">
      <c r="B38" s="152" t="s">
        <v>1023</v>
      </c>
      <c r="C38" s="152" t="s">
        <v>809</v>
      </c>
      <c r="D38" s="153" t="s">
        <v>810</v>
      </c>
      <c r="E38" s="153" t="s">
        <v>297</v>
      </c>
    </row>
    <row r="39" spans="2:5" ht="30.65" customHeight="1" x14ac:dyDescent="0.25">
      <c r="B39" s="152" t="s">
        <v>1023</v>
      </c>
      <c r="C39" s="152" t="s">
        <v>811</v>
      </c>
      <c r="D39" s="153" t="s">
        <v>812</v>
      </c>
      <c r="E39" s="153" t="s">
        <v>297</v>
      </c>
    </row>
    <row r="40" spans="2:5" ht="51.5" x14ac:dyDescent="0.25">
      <c r="B40" s="152" t="s">
        <v>1045</v>
      </c>
      <c r="C40" s="152" t="s">
        <v>813</v>
      </c>
      <c r="D40" s="153" t="s">
        <v>814</v>
      </c>
      <c r="E40" s="153" t="s">
        <v>297</v>
      </c>
    </row>
    <row r="41" spans="2:5" ht="60.65" customHeight="1" x14ac:dyDescent="0.25">
      <c r="B41" s="152" t="s">
        <v>1027</v>
      </c>
      <c r="C41" s="152" t="s">
        <v>815</v>
      </c>
      <c r="D41" s="153" t="s">
        <v>816</v>
      </c>
      <c r="E41" s="153" t="s">
        <v>297</v>
      </c>
    </row>
    <row r="42" spans="2:5" ht="82.5" customHeight="1" x14ac:dyDescent="0.25">
      <c r="B42" s="154" t="s">
        <v>1034</v>
      </c>
      <c r="C42" s="154" t="s">
        <v>817</v>
      </c>
      <c r="D42" s="155" t="s">
        <v>818</v>
      </c>
      <c r="E42" s="155" t="s">
        <v>1046</v>
      </c>
    </row>
    <row r="43" spans="2:5" s="151" customFormat="1" ht="14" x14ac:dyDescent="0.3">
      <c r="B43" s="799" t="s">
        <v>819</v>
      </c>
      <c r="C43" s="799"/>
      <c r="D43" s="799"/>
      <c r="E43" s="799"/>
    </row>
    <row r="44" spans="2:5" ht="58" customHeight="1" thickBot="1" x14ac:dyDescent="0.3">
      <c r="B44" s="156" t="s">
        <v>1047</v>
      </c>
      <c r="C44" s="156" t="s">
        <v>820</v>
      </c>
      <c r="D44" s="157" t="s">
        <v>821</v>
      </c>
      <c r="E44" s="157" t="s">
        <v>1046</v>
      </c>
    </row>
  </sheetData>
  <sheetProtection algorithmName="SHA-512" hashValue="fyHZRPuSoYyrd6PxAXgji7hE/6jSN878E2G+pC6EsqGcff0ToxdiqgPyOtDi1Eg9daA4moTrrscFPPCg6V+DHg==" saltValue="7rTZZ5YKdNF98PFOARQhoQ==" spinCount="100000" sheet="1" selectLockedCells="1" sort="0" autoFilter="0" pivotTables="0"/>
  <mergeCells count="8">
    <mergeCell ref="B35:E35"/>
    <mergeCell ref="B43:E43"/>
    <mergeCell ref="B29:E29"/>
    <mergeCell ref="B33:E33"/>
    <mergeCell ref="B9:E9"/>
    <mergeCell ref="B14:E14"/>
    <mergeCell ref="B23:E23"/>
    <mergeCell ref="B27:E27"/>
  </mergeCells>
  <pageMargins left="0.23622047244094491" right="0.23622047244094491" top="0.39370078740157483" bottom="0.39370078740157483" header="0.31496062992125984" footer="0.31496062992125984"/>
  <pageSetup paperSize="8" scale="9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578C0-93B6-48F3-8FFD-2825B66AC029}">
  <sheetPr>
    <tabColor rgb="FF66FFFF"/>
    <pageSetUpPr fitToPage="1"/>
  </sheetPr>
  <dimension ref="A1:AB244"/>
  <sheetViews>
    <sheetView showGridLines="0" tabSelected="1" zoomScale="80" zoomScaleNormal="80" workbookViewId="0">
      <selection activeCell="E15" sqref="E15"/>
    </sheetView>
  </sheetViews>
  <sheetFormatPr defaultColWidth="9" defaultRowHeight="16.149999999999999" customHeight="1" x14ac:dyDescent="0.3"/>
  <cols>
    <col min="1" max="1" width="3.25" style="14" customWidth="1"/>
    <col min="2" max="2" width="53.75" style="4" customWidth="1"/>
    <col min="3" max="3" width="21" style="34" customWidth="1"/>
    <col min="4" max="4" width="26.75" style="34" bestFit="1" customWidth="1"/>
    <col min="5" max="5" width="35.25" style="14" customWidth="1"/>
    <col min="6" max="6" width="10.75" style="38" customWidth="1"/>
    <col min="7" max="9" width="11" style="38" customWidth="1"/>
    <col min="10" max="10" width="11.25" style="38" customWidth="1"/>
    <col min="11" max="14" width="11" style="36" customWidth="1"/>
    <col min="15" max="15" width="11" style="38" customWidth="1"/>
    <col min="16" max="16" width="11.58203125" style="57" customWidth="1"/>
    <col min="17" max="21" width="11" style="14" customWidth="1"/>
    <col min="22" max="22" width="11.58203125" style="14" customWidth="1"/>
    <col min="23" max="23" width="5.25" style="14" bestFit="1" customWidth="1"/>
    <col min="24" max="27" width="9" style="14"/>
    <col min="28" max="28" width="19.08203125" style="14" customWidth="1"/>
    <col min="29" max="16384" width="9" style="14"/>
  </cols>
  <sheetData>
    <row r="1" spans="2:28" s="6" customFormat="1" ht="16.149999999999999" customHeight="1" x14ac:dyDescent="0.3">
      <c r="B1" s="1"/>
      <c r="C1" s="1"/>
      <c r="D1" s="1"/>
      <c r="E1" s="1"/>
      <c r="F1" s="1"/>
      <c r="G1" s="2"/>
      <c r="H1" s="31"/>
      <c r="I1" s="31"/>
      <c r="J1" s="31"/>
      <c r="K1" s="31"/>
      <c r="L1" s="31"/>
      <c r="M1" s="1"/>
    </row>
    <row r="2" spans="2:28" s="6" customFormat="1" ht="16.149999999999999" customHeight="1" x14ac:dyDescent="0.3">
      <c r="B2" s="1"/>
      <c r="C2" s="1"/>
      <c r="D2" s="1"/>
      <c r="E2" s="1"/>
      <c r="F2" s="1"/>
      <c r="G2" s="2"/>
      <c r="H2" s="31"/>
      <c r="I2" s="31"/>
      <c r="J2" s="31"/>
      <c r="K2" s="31"/>
      <c r="L2" s="31"/>
      <c r="M2" s="1"/>
    </row>
    <row r="3" spans="2:28" s="6" customFormat="1" ht="16.149999999999999" customHeight="1" x14ac:dyDescent="0.3">
      <c r="B3" s="1"/>
      <c r="C3" s="1"/>
      <c r="D3" s="1"/>
      <c r="E3" s="1"/>
      <c r="F3" s="1"/>
      <c r="G3" s="2"/>
      <c r="H3" s="31"/>
      <c r="I3" s="31"/>
      <c r="J3" s="31"/>
      <c r="K3" s="31"/>
      <c r="L3" s="31"/>
      <c r="M3" s="1"/>
    </row>
    <row r="4" spans="2:28" s="6" customFormat="1" ht="34" customHeight="1" x14ac:dyDescent="0.3">
      <c r="B4" s="1"/>
      <c r="C4" s="1"/>
      <c r="D4" s="1"/>
      <c r="E4" s="1"/>
      <c r="F4" s="1"/>
      <c r="G4" s="2"/>
      <c r="H4" s="31"/>
      <c r="I4" s="31"/>
      <c r="J4" s="31"/>
      <c r="K4" s="31"/>
      <c r="L4" s="31"/>
      <c r="M4" s="1"/>
    </row>
    <row r="5" spans="2:28" s="6" customFormat="1" ht="50.15" customHeight="1" x14ac:dyDescent="0.3">
      <c r="B5" s="1"/>
      <c r="C5" s="1"/>
      <c r="D5" s="1"/>
      <c r="E5" s="1"/>
      <c r="F5" s="1"/>
      <c r="G5" s="2"/>
      <c r="H5" s="27"/>
      <c r="I5" s="27"/>
      <c r="J5" s="158"/>
      <c r="K5" s="27"/>
      <c r="L5" s="27"/>
      <c r="M5" s="1"/>
    </row>
    <row r="6" spans="2:28" s="6" customFormat="1" ht="16.149999999999999" customHeight="1" x14ac:dyDescent="0.25">
      <c r="B6" s="1"/>
      <c r="C6" s="1"/>
      <c r="D6" s="1"/>
      <c r="E6" s="1"/>
      <c r="F6" s="1"/>
      <c r="G6" s="1"/>
      <c r="H6" s="31"/>
      <c r="I6" s="31"/>
      <c r="J6" s="31"/>
      <c r="K6" s="31"/>
      <c r="L6" s="31"/>
      <c r="M6" s="1"/>
    </row>
    <row r="7" spans="2:28" s="166" customFormat="1" ht="28.15" customHeight="1" x14ac:dyDescent="0.5">
      <c r="B7" s="159" t="s">
        <v>1243</v>
      </c>
      <c r="C7" s="160"/>
      <c r="D7" s="160"/>
      <c r="E7" s="161"/>
      <c r="F7" s="162"/>
      <c r="G7" s="161"/>
      <c r="H7" s="163"/>
      <c r="I7" s="163"/>
      <c r="J7" s="163"/>
      <c r="K7" s="163"/>
      <c r="L7" s="164"/>
      <c r="M7" s="165"/>
    </row>
    <row r="8" spans="2:28" ht="16.149999999999999" customHeight="1" x14ac:dyDescent="0.3">
      <c r="B8" s="1"/>
      <c r="C8" s="1"/>
      <c r="D8" s="1"/>
      <c r="F8" s="14"/>
      <c r="G8" s="2"/>
      <c r="H8" s="28"/>
      <c r="I8" s="28"/>
      <c r="J8" s="28"/>
      <c r="K8" s="28"/>
      <c r="L8" s="28"/>
      <c r="M8" s="4"/>
      <c r="N8" s="14"/>
      <c r="O8" s="14"/>
      <c r="P8" s="14"/>
    </row>
    <row r="9" spans="2:28" s="37" customFormat="1" ht="28.15" customHeight="1" thickBot="1" x14ac:dyDescent="0.35">
      <c r="B9" s="167" t="s">
        <v>17</v>
      </c>
      <c r="G9" s="168"/>
      <c r="H9" s="168"/>
      <c r="I9" s="168"/>
      <c r="J9" s="168"/>
      <c r="K9" s="168"/>
    </row>
    <row r="10" spans="2:28" s="171" customFormat="1" ht="21" customHeight="1" x14ac:dyDescent="0.3">
      <c r="B10" s="169"/>
      <c r="C10" s="803" t="s">
        <v>578</v>
      </c>
      <c r="D10" s="803" t="s">
        <v>650</v>
      </c>
      <c r="E10" s="806" t="s">
        <v>822</v>
      </c>
      <c r="F10" s="807" t="s">
        <v>823</v>
      </c>
      <c r="G10" s="807" t="s">
        <v>824</v>
      </c>
      <c r="H10" s="807" t="s">
        <v>825</v>
      </c>
      <c r="I10" s="807" t="s">
        <v>826</v>
      </c>
      <c r="J10" s="808" t="s">
        <v>827</v>
      </c>
      <c r="K10" s="806" t="s">
        <v>828</v>
      </c>
      <c r="L10" s="807" t="s">
        <v>823</v>
      </c>
      <c r="M10" s="807" t="s">
        <v>824</v>
      </c>
      <c r="N10" s="807" t="s">
        <v>825</v>
      </c>
      <c r="O10" s="807" t="s">
        <v>826</v>
      </c>
      <c r="P10" s="808" t="s">
        <v>827</v>
      </c>
      <c r="Q10" s="806" t="s">
        <v>829</v>
      </c>
      <c r="R10" s="807" t="s">
        <v>830</v>
      </c>
      <c r="S10" s="807" t="s">
        <v>831</v>
      </c>
      <c r="T10" s="807" t="s">
        <v>832</v>
      </c>
      <c r="U10" s="807" t="s">
        <v>833</v>
      </c>
      <c r="V10" s="808" t="s">
        <v>834</v>
      </c>
      <c r="W10" s="806" t="s">
        <v>835</v>
      </c>
      <c r="X10" s="807" t="s">
        <v>836</v>
      </c>
      <c r="Y10" s="807" t="s">
        <v>837</v>
      </c>
      <c r="Z10" s="807" t="s">
        <v>838</v>
      </c>
      <c r="AA10" s="807" t="s">
        <v>839</v>
      </c>
      <c r="AB10" s="808" t="s">
        <v>840</v>
      </c>
    </row>
    <row r="11" spans="2:28" s="171" customFormat="1" ht="14" x14ac:dyDescent="0.3">
      <c r="B11" s="172" t="s">
        <v>841</v>
      </c>
      <c r="C11" s="804"/>
      <c r="D11" s="804"/>
      <c r="E11" s="815" t="s">
        <v>842</v>
      </c>
      <c r="F11" s="816"/>
      <c r="G11" s="815" t="s">
        <v>843</v>
      </c>
      <c r="H11" s="817"/>
      <c r="I11" s="816"/>
      <c r="J11" s="818" t="s">
        <v>844</v>
      </c>
      <c r="K11" s="815" t="s">
        <v>842</v>
      </c>
      <c r="L11" s="816"/>
      <c r="M11" s="815" t="s">
        <v>843</v>
      </c>
      <c r="N11" s="817"/>
      <c r="O11" s="816"/>
      <c r="P11" s="818" t="s">
        <v>844</v>
      </c>
      <c r="Q11" s="815" t="s">
        <v>842</v>
      </c>
      <c r="R11" s="816"/>
      <c r="S11" s="815" t="s">
        <v>843</v>
      </c>
      <c r="T11" s="817"/>
      <c r="U11" s="816"/>
      <c r="V11" s="818" t="s">
        <v>844</v>
      </c>
      <c r="W11" s="815" t="s">
        <v>842</v>
      </c>
      <c r="X11" s="816"/>
      <c r="Y11" s="815" t="s">
        <v>843</v>
      </c>
      <c r="Z11" s="817"/>
      <c r="AA11" s="816"/>
      <c r="AB11" s="818" t="s">
        <v>844</v>
      </c>
    </row>
    <row r="12" spans="2:28" s="171" customFormat="1" ht="40.15" customHeight="1" x14ac:dyDescent="0.3">
      <c r="B12" s="173"/>
      <c r="C12" s="805"/>
      <c r="D12" s="805"/>
      <c r="E12" s="174" t="s">
        <v>1186</v>
      </c>
      <c r="F12" s="175" t="s">
        <v>1187</v>
      </c>
      <c r="G12" s="174" t="s">
        <v>845</v>
      </c>
      <c r="H12" s="176" t="s">
        <v>846</v>
      </c>
      <c r="I12" s="177" t="s">
        <v>847</v>
      </c>
      <c r="J12" s="818"/>
      <c r="K12" s="174" t="s">
        <v>1186</v>
      </c>
      <c r="L12" s="175" t="s">
        <v>1187</v>
      </c>
      <c r="M12" s="174" t="s">
        <v>845</v>
      </c>
      <c r="N12" s="176" t="s">
        <v>846</v>
      </c>
      <c r="O12" s="177" t="s">
        <v>847</v>
      </c>
      <c r="P12" s="818"/>
      <c r="Q12" s="174" t="s">
        <v>1186</v>
      </c>
      <c r="R12" s="175" t="s">
        <v>1187</v>
      </c>
      <c r="S12" s="174" t="s">
        <v>845</v>
      </c>
      <c r="T12" s="176" t="s">
        <v>846</v>
      </c>
      <c r="U12" s="177" t="s">
        <v>847</v>
      </c>
      <c r="V12" s="818"/>
      <c r="W12" s="174" t="s">
        <v>1186</v>
      </c>
      <c r="X12" s="175" t="s">
        <v>1187</v>
      </c>
      <c r="Y12" s="174" t="s">
        <v>845</v>
      </c>
      <c r="Z12" s="176" t="s">
        <v>846</v>
      </c>
      <c r="AA12" s="177" t="s">
        <v>847</v>
      </c>
      <c r="AB12" s="818"/>
    </row>
    <row r="13" spans="2:28" s="171" customFormat="1" ht="10.15" customHeight="1" thickBot="1" x14ac:dyDescent="0.35">
      <c r="B13" s="178"/>
      <c r="C13" s="179"/>
      <c r="D13" s="179"/>
      <c r="E13" s="179"/>
      <c r="F13" s="179"/>
      <c r="G13" s="179"/>
      <c r="H13" s="179"/>
      <c r="I13" s="179"/>
      <c r="J13" s="179"/>
      <c r="K13" s="179"/>
      <c r="L13" s="179"/>
      <c r="M13" s="179"/>
      <c r="N13" s="179"/>
      <c r="O13" s="179"/>
      <c r="P13" s="179"/>
      <c r="Q13" s="180"/>
      <c r="R13" s="180"/>
      <c r="S13" s="180"/>
      <c r="T13" s="181"/>
      <c r="U13" s="181"/>
      <c r="V13" s="182"/>
      <c r="W13" s="180"/>
      <c r="X13" s="180"/>
      <c r="Y13" s="180"/>
      <c r="Z13" s="181"/>
      <c r="AA13" s="181"/>
      <c r="AB13" s="182"/>
    </row>
    <row r="14" spans="2:28" s="70" customFormat="1" ht="25.15" customHeight="1" thickBot="1" x14ac:dyDescent="0.35">
      <c r="B14" s="183" t="s">
        <v>848</v>
      </c>
      <c r="C14" s="184"/>
      <c r="D14" s="184"/>
      <c r="E14" s="185"/>
      <c r="F14" s="185"/>
      <c r="G14" s="185"/>
      <c r="H14" s="185"/>
      <c r="I14" s="185"/>
      <c r="J14" s="185"/>
      <c r="K14" s="185"/>
      <c r="L14" s="185"/>
      <c r="M14" s="185"/>
      <c r="N14" s="185"/>
      <c r="O14" s="185"/>
      <c r="P14" s="185"/>
      <c r="Q14" s="185"/>
      <c r="R14" s="185"/>
      <c r="S14" s="185"/>
      <c r="T14" s="185"/>
      <c r="U14" s="185"/>
      <c r="V14" s="185"/>
      <c r="W14" s="186"/>
      <c r="X14" s="186"/>
      <c r="Y14" s="186"/>
      <c r="Z14" s="186"/>
      <c r="AA14" s="186"/>
      <c r="AB14" s="187"/>
    </row>
    <row r="15" spans="2:28" ht="16.149999999999999" customHeight="1" x14ac:dyDescent="0.3">
      <c r="B15" s="188" t="s">
        <v>1216</v>
      </c>
      <c r="C15" s="189" t="s">
        <v>849</v>
      </c>
      <c r="D15" s="189"/>
      <c r="E15" s="190">
        <v>71</v>
      </c>
      <c r="F15" s="190">
        <v>29</v>
      </c>
      <c r="G15" s="190">
        <v>0</v>
      </c>
      <c r="H15" s="190">
        <v>0</v>
      </c>
      <c r="I15" s="190">
        <v>100</v>
      </c>
      <c r="J15" s="190">
        <v>0</v>
      </c>
      <c r="K15" s="191">
        <v>57</v>
      </c>
      <c r="L15" s="191">
        <v>43</v>
      </c>
      <c r="M15" s="191">
        <v>0</v>
      </c>
      <c r="N15" s="191">
        <v>14</v>
      </c>
      <c r="O15" s="191">
        <v>86</v>
      </c>
      <c r="P15" s="191">
        <v>0</v>
      </c>
      <c r="Q15" s="191">
        <v>63</v>
      </c>
      <c r="R15" s="191">
        <v>37</v>
      </c>
      <c r="S15" s="191">
        <v>0</v>
      </c>
      <c r="T15" s="191">
        <v>0</v>
      </c>
      <c r="U15" s="191">
        <v>100</v>
      </c>
      <c r="V15" s="191">
        <v>0</v>
      </c>
      <c r="W15" s="192">
        <v>63</v>
      </c>
      <c r="X15" s="192">
        <v>37</v>
      </c>
      <c r="Y15" s="192">
        <v>0</v>
      </c>
      <c r="Z15" s="192">
        <v>0</v>
      </c>
      <c r="AA15" s="192">
        <v>100</v>
      </c>
      <c r="AB15" s="193">
        <v>0</v>
      </c>
    </row>
    <row r="16" spans="2:28" ht="16.149999999999999" customHeight="1" x14ac:dyDescent="0.3">
      <c r="B16" s="188" t="s">
        <v>1048</v>
      </c>
      <c r="C16" s="189" t="s">
        <v>849</v>
      </c>
      <c r="D16" s="189"/>
      <c r="E16" s="190">
        <v>68</v>
      </c>
      <c r="F16" s="190">
        <v>32</v>
      </c>
      <c r="G16" s="190">
        <v>11</v>
      </c>
      <c r="H16" s="190">
        <v>57</v>
      </c>
      <c r="I16" s="190">
        <v>32</v>
      </c>
      <c r="J16" s="190" t="s">
        <v>850</v>
      </c>
      <c r="K16" s="191">
        <v>68</v>
      </c>
      <c r="L16" s="191">
        <v>32</v>
      </c>
      <c r="M16" s="191">
        <v>9</v>
      </c>
      <c r="N16" s="191">
        <v>57</v>
      </c>
      <c r="O16" s="191">
        <v>34</v>
      </c>
      <c r="P16" s="191" t="s">
        <v>850</v>
      </c>
      <c r="Q16" s="191">
        <v>71</v>
      </c>
      <c r="R16" s="191">
        <v>29</v>
      </c>
      <c r="S16" s="191">
        <v>8</v>
      </c>
      <c r="T16" s="191">
        <v>58</v>
      </c>
      <c r="U16" s="191">
        <v>34</v>
      </c>
      <c r="V16" s="191" t="s">
        <v>850</v>
      </c>
      <c r="W16" s="192">
        <v>71</v>
      </c>
      <c r="X16" s="192">
        <v>29</v>
      </c>
      <c r="Y16" s="192">
        <v>7.2</v>
      </c>
      <c r="Z16" s="192">
        <v>59</v>
      </c>
      <c r="AA16" s="192">
        <v>33.799999999999997</v>
      </c>
      <c r="AB16" s="193" t="s">
        <v>850</v>
      </c>
    </row>
    <row r="17" spans="2:28" ht="16.149999999999999" customHeight="1" x14ac:dyDescent="0.3">
      <c r="B17" s="194" t="s">
        <v>1049</v>
      </c>
      <c r="C17" s="189" t="s">
        <v>452</v>
      </c>
      <c r="D17" s="189"/>
      <c r="E17" s="190">
        <v>56</v>
      </c>
      <c r="F17" s="190">
        <v>44</v>
      </c>
      <c r="G17" s="190">
        <v>0</v>
      </c>
      <c r="H17" s="190">
        <v>33</v>
      </c>
      <c r="I17" s="190">
        <v>67</v>
      </c>
      <c r="J17" s="190">
        <v>0</v>
      </c>
      <c r="K17" s="191">
        <v>56</v>
      </c>
      <c r="L17" s="191">
        <v>44</v>
      </c>
      <c r="M17" s="191">
        <v>0</v>
      </c>
      <c r="N17" s="191">
        <v>33</v>
      </c>
      <c r="O17" s="191">
        <v>67</v>
      </c>
      <c r="P17" s="191">
        <v>0</v>
      </c>
      <c r="Q17" s="191">
        <v>71</v>
      </c>
      <c r="R17" s="191">
        <v>29</v>
      </c>
      <c r="S17" s="191">
        <v>0</v>
      </c>
      <c r="T17" s="191">
        <v>43</v>
      </c>
      <c r="U17" s="191">
        <v>57</v>
      </c>
      <c r="V17" s="191">
        <v>0</v>
      </c>
      <c r="W17" s="192">
        <v>63</v>
      </c>
      <c r="X17" s="192">
        <v>37</v>
      </c>
      <c r="Y17" s="192">
        <v>0</v>
      </c>
      <c r="Z17" s="192">
        <v>50</v>
      </c>
      <c r="AA17" s="192">
        <v>50</v>
      </c>
      <c r="AB17" s="193">
        <v>0</v>
      </c>
    </row>
    <row r="18" spans="2:28" ht="16.149999999999999" customHeight="1" x14ac:dyDescent="0.3">
      <c r="B18" s="194" t="s">
        <v>851</v>
      </c>
      <c r="C18" s="189" t="s">
        <v>452</v>
      </c>
      <c r="D18" s="189"/>
      <c r="E18" s="190">
        <v>61</v>
      </c>
      <c r="F18" s="190">
        <v>39</v>
      </c>
      <c r="G18" s="190">
        <v>0</v>
      </c>
      <c r="H18" s="190">
        <v>59</v>
      </c>
      <c r="I18" s="190">
        <v>41</v>
      </c>
      <c r="J18" s="190">
        <v>0</v>
      </c>
      <c r="K18" s="191">
        <v>69</v>
      </c>
      <c r="L18" s="191">
        <v>31</v>
      </c>
      <c r="M18" s="191">
        <v>0</v>
      </c>
      <c r="N18" s="191">
        <v>61</v>
      </c>
      <c r="O18" s="191">
        <v>39</v>
      </c>
      <c r="P18" s="191">
        <v>0</v>
      </c>
      <c r="Q18" s="191">
        <v>71</v>
      </c>
      <c r="R18" s="191">
        <v>29</v>
      </c>
      <c r="S18" s="191">
        <v>0</v>
      </c>
      <c r="T18" s="191">
        <v>66</v>
      </c>
      <c r="U18" s="191">
        <v>34</v>
      </c>
      <c r="V18" s="191">
        <v>0</v>
      </c>
      <c r="W18" s="192">
        <v>75</v>
      </c>
      <c r="X18" s="192">
        <v>25</v>
      </c>
      <c r="Y18" s="192">
        <v>0</v>
      </c>
      <c r="Z18" s="192">
        <v>60</v>
      </c>
      <c r="AA18" s="192">
        <v>40</v>
      </c>
      <c r="AB18" s="193">
        <v>0</v>
      </c>
    </row>
    <row r="19" spans="2:28" ht="16.149999999999999" customHeight="1" thickBot="1" x14ac:dyDescent="0.35">
      <c r="B19" s="195" t="s">
        <v>852</v>
      </c>
      <c r="C19" s="196" t="s">
        <v>452</v>
      </c>
      <c r="D19" s="196"/>
      <c r="E19" s="197">
        <v>68</v>
      </c>
      <c r="F19" s="197">
        <v>32</v>
      </c>
      <c r="G19" s="197">
        <v>11</v>
      </c>
      <c r="H19" s="197">
        <v>58</v>
      </c>
      <c r="I19" s="197">
        <v>31</v>
      </c>
      <c r="J19" s="197" t="s">
        <v>850</v>
      </c>
      <c r="K19" s="198">
        <v>68</v>
      </c>
      <c r="L19" s="198">
        <v>32</v>
      </c>
      <c r="M19" s="198">
        <v>10</v>
      </c>
      <c r="N19" s="198">
        <v>57</v>
      </c>
      <c r="O19" s="198">
        <v>33</v>
      </c>
      <c r="P19" s="198" t="s">
        <v>850</v>
      </c>
      <c r="Q19" s="198">
        <v>71</v>
      </c>
      <c r="R19" s="198">
        <v>29</v>
      </c>
      <c r="S19" s="198">
        <v>9</v>
      </c>
      <c r="T19" s="198">
        <v>58</v>
      </c>
      <c r="U19" s="198">
        <v>33</v>
      </c>
      <c r="V19" s="198" t="s">
        <v>850</v>
      </c>
      <c r="W19" s="199">
        <v>71</v>
      </c>
      <c r="X19" s="199">
        <v>29</v>
      </c>
      <c r="Y19" s="199">
        <v>8</v>
      </c>
      <c r="Z19" s="199">
        <v>59</v>
      </c>
      <c r="AA19" s="199">
        <v>33</v>
      </c>
      <c r="AB19" s="200" t="s">
        <v>850</v>
      </c>
    </row>
    <row r="20" spans="2:28" ht="16.149999999999999" customHeight="1" thickBot="1" x14ac:dyDescent="0.35">
      <c r="B20" s="90"/>
      <c r="C20" s="87"/>
      <c r="D20" s="87"/>
      <c r="E20" s="88"/>
      <c r="F20" s="88"/>
      <c r="G20" s="88"/>
      <c r="H20" s="88"/>
      <c r="I20" s="88"/>
      <c r="J20" s="88"/>
      <c r="K20" s="88"/>
      <c r="L20" s="88"/>
      <c r="M20" s="88"/>
      <c r="N20" s="88"/>
      <c r="O20" s="88"/>
      <c r="P20" s="88"/>
      <c r="Q20" s="88"/>
      <c r="R20" s="88"/>
      <c r="S20" s="88"/>
      <c r="T20" s="88"/>
      <c r="U20" s="88"/>
      <c r="V20" s="88"/>
      <c r="W20" s="89"/>
      <c r="X20" s="89"/>
      <c r="Y20" s="89"/>
      <c r="Z20" s="89"/>
      <c r="AA20" s="89"/>
      <c r="AB20" s="79"/>
    </row>
    <row r="21" spans="2:28" s="70" customFormat="1" ht="25.15" customHeight="1" thickBot="1" x14ac:dyDescent="0.35">
      <c r="B21" s="183" t="s">
        <v>853</v>
      </c>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row>
    <row r="22" spans="2:28" ht="16.149999999999999" customHeight="1" x14ac:dyDescent="0.3">
      <c r="B22" s="188" t="s">
        <v>854</v>
      </c>
      <c r="C22" s="189" t="s">
        <v>452</v>
      </c>
      <c r="D22" s="189"/>
      <c r="E22" s="190">
        <v>73</v>
      </c>
      <c r="F22" s="190">
        <v>27</v>
      </c>
      <c r="G22" s="190">
        <v>11</v>
      </c>
      <c r="H22" s="190">
        <v>55</v>
      </c>
      <c r="I22" s="190">
        <v>34</v>
      </c>
      <c r="J22" s="190" t="s">
        <v>850</v>
      </c>
      <c r="K22" s="191">
        <v>75</v>
      </c>
      <c r="L22" s="191">
        <v>25</v>
      </c>
      <c r="M22" s="191">
        <v>10</v>
      </c>
      <c r="N22" s="191">
        <v>53</v>
      </c>
      <c r="O22" s="191">
        <v>37</v>
      </c>
      <c r="P22" s="191" t="s">
        <v>850</v>
      </c>
      <c r="Q22" s="191">
        <v>76</v>
      </c>
      <c r="R22" s="191">
        <v>24</v>
      </c>
      <c r="S22" s="191">
        <v>8</v>
      </c>
      <c r="T22" s="191">
        <v>56</v>
      </c>
      <c r="U22" s="191">
        <v>36</v>
      </c>
      <c r="V22" s="191" t="s">
        <v>850</v>
      </c>
      <c r="W22" s="192">
        <v>77</v>
      </c>
      <c r="X22" s="192">
        <v>23</v>
      </c>
      <c r="Y22" s="192">
        <v>7</v>
      </c>
      <c r="Z22" s="192">
        <v>57</v>
      </c>
      <c r="AA22" s="192">
        <v>36</v>
      </c>
      <c r="AB22" s="193" t="s">
        <v>850</v>
      </c>
    </row>
    <row r="23" spans="2:28" ht="16.149999999999999" customHeight="1" thickBot="1" x14ac:dyDescent="0.35">
      <c r="B23" s="201" t="s">
        <v>855</v>
      </c>
      <c r="C23" s="202" t="s">
        <v>452</v>
      </c>
      <c r="D23" s="202"/>
      <c r="E23" s="203">
        <v>52</v>
      </c>
      <c r="F23" s="203">
        <v>48</v>
      </c>
      <c r="G23" s="203">
        <v>10</v>
      </c>
      <c r="H23" s="203">
        <v>65</v>
      </c>
      <c r="I23" s="203">
        <v>25</v>
      </c>
      <c r="J23" s="203" t="s">
        <v>850</v>
      </c>
      <c r="K23" s="204">
        <v>51</v>
      </c>
      <c r="L23" s="204">
        <v>49</v>
      </c>
      <c r="M23" s="204">
        <v>7</v>
      </c>
      <c r="N23" s="204">
        <v>67</v>
      </c>
      <c r="O23" s="204">
        <v>26</v>
      </c>
      <c r="P23" s="204" t="s">
        <v>850</v>
      </c>
      <c r="Q23" s="204">
        <v>53</v>
      </c>
      <c r="R23" s="204">
        <v>47</v>
      </c>
      <c r="S23" s="204">
        <v>8</v>
      </c>
      <c r="T23" s="204">
        <v>66</v>
      </c>
      <c r="U23" s="204">
        <v>26</v>
      </c>
      <c r="V23" s="204" t="s">
        <v>850</v>
      </c>
      <c r="W23" s="205">
        <v>53</v>
      </c>
      <c r="X23" s="205">
        <v>47</v>
      </c>
      <c r="Y23" s="205">
        <v>8</v>
      </c>
      <c r="Z23" s="205">
        <v>65</v>
      </c>
      <c r="AA23" s="205">
        <v>27</v>
      </c>
      <c r="AB23" s="206">
        <v>0</v>
      </c>
    </row>
    <row r="24" spans="2:28" ht="9.75" customHeight="1" thickBot="1" x14ac:dyDescent="0.35">
      <c r="B24" s="82"/>
      <c r="C24" s="92"/>
      <c r="D24" s="92"/>
      <c r="E24" s="92"/>
      <c r="F24" s="92"/>
      <c r="G24" s="92"/>
      <c r="H24" s="92"/>
      <c r="I24" s="92"/>
      <c r="J24" s="92"/>
      <c r="K24" s="93"/>
      <c r="L24" s="81"/>
      <c r="M24" s="81"/>
      <c r="N24" s="81"/>
      <c r="O24" s="81"/>
      <c r="P24" s="81"/>
      <c r="Q24" s="94"/>
      <c r="R24" s="94"/>
      <c r="S24" s="94"/>
      <c r="T24" s="94"/>
      <c r="U24" s="81"/>
      <c r="V24" s="95"/>
      <c r="W24" s="93"/>
      <c r="X24" s="93"/>
      <c r="Y24" s="93"/>
      <c r="Z24" s="93"/>
      <c r="AA24" s="93"/>
      <c r="AB24" s="93"/>
    </row>
    <row r="26" spans="2:28" s="73" customFormat="1" ht="14.15" customHeight="1" x14ac:dyDescent="0.3">
      <c r="B26" s="809" t="s">
        <v>1050</v>
      </c>
      <c r="C26" s="809"/>
      <c r="D26" s="809"/>
      <c r="E26" s="809"/>
      <c r="F26" s="809"/>
      <c r="G26" s="809"/>
      <c r="H26" s="809"/>
      <c r="I26" s="809"/>
      <c r="J26" s="809"/>
      <c r="K26" s="809"/>
      <c r="L26" s="809"/>
      <c r="M26" s="809"/>
      <c r="N26" s="809"/>
      <c r="O26" s="809"/>
      <c r="P26" s="809"/>
      <c r="Q26" s="809"/>
      <c r="R26" s="809"/>
      <c r="S26" s="809"/>
    </row>
    <row r="27" spans="2:28" s="73" customFormat="1" ht="26" customHeight="1" x14ac:dyDescent="0.3">
      <c r="B27" s="809" t="s">
        <v>1051</v>
      </c>
      <c r="C27" s="809"/>
      <c r="D27" s="809"/>
      <c r="E27" s="207"/>
      <c r="F27" s="207"/>
      <c r="G27" s="207"/>
      <c r="H27" s="207"/>
      <c r="I27" s="207"/>
      <c r="J27" s="207"/>
      <c r="K27" s="207"/>
      <c r="L27" s="207"/>
      <c r="M27" s="208"/>
      <c r="N27" s="208"/>
      <c r="O27" s="208"/>
      <c r="P27" s="208"/>
      <c r="Q27" s="208"/>
      <c r="R27" s="208"/>
      <c r="S27" s="208"/>
    </row>
    <row r="28" spans="2:28" s="73" customFormat="1" ht="14.15" customHeight="1" x14ac:dyDescent="0.3">
      <c r="B28" s="809" t="s">
        <v>1052</v>
      </c>
      <c r="C28" s="809"/>
      <c r="D28" s="809"/>
      <c r="E28" s="207"/>
      <c r="F28" s="207"/>
      <c r="G28" s="207"/>
      <c r="H28" s="207"/>
      <c r="I28" s="207"/>
      <c r="J28" s="207"/>
      <c r="K28" s="207"/>
      <c r="L28" s="207"/>
      <c r="M28" s="208"/>
      <c r="N28" s="208"/>
      <c r="O28" s="208"/>
      <c r="P28" s="208"/>
      <c r="Q28" s="208"/>
      <c r="R28" s="208"/>
      <c r="S28" s="208"/>
    </row>
    <row r="29" spans="2:28" ht="16.149999999999999" customHeight="1" x14ac:dyDescent="0.3">
      <c r="B29" s="103"/>
      <c r="C29" s="103"/>
      <c r="D29" s="103"/>
      <c r="E29" s="103"/>
      <c r="F29" s="103"/>
      <c r="G29" s="103"/>
      <c r="H29" s="103"/>
      <c r="I29" s="103"/>
      <c r="J29" s="103"/>
      <c r="K29" s="103"/>
      <c r="L29" s="103"/>
      <c r="M29" s="77"/>
      <c r="N29" s="77"/>
      <c r="O29" s="77"/>
      <c r="P29" s="77"/>
      <c r="Q29" s="77"/>
      <c r="R29" s="77"/>
      <c r="S29" s="77"/>
    </row>
    <row r="47" spans="2:16" s="37" customFormat="1" ht="28.15" customHeight="1" thickBot="1" x14ac:dyDescent="0.35">
      <c r="B47" s="167" t="s">
        <v>856</v>
      </c>
      <c r="G47" s="168"/>
      <c r="H47" s="168"/>
      <c r="I47" s="168"/>
      <c r="J47" s="168"/>
      <c r="K47" s="168"/>
    </row>
    <row r="48" spans="2:16" s="171" customFormat="1" ht="21" customHeight="1" thickBot="1" x14ac:dyDescent="0.35">
      <c r="B48" s="209" t="s">
        <v>841</v>
      </c>
      <c r="C48" s="210" t="s">
        <v>857</v>
      </c>
      <c r="D48" s="210" t="s">
        <v>650</v>
      </c>
      <c r="E48" s="211" t="s">
        <v>858</v>
      </c>
      <c r="F48" s="212" t="s">
        <v>14</v>
      </c>
      <c r="G48" s="810" t="s">
        <v>1189</v>
      </c>
      <c r="H48" s="811"/>
      <c r="I48" s="810" t="s">
        <v>828</v>
      </c>
      <c r="J48" s="811"/>
      <c r="K48" s="810" t="s">
        <v>829</v>
      </c>
      <c r="L48" s="811"/>
      <c r="M48" s="810" t="s">
        <v>835</v>
      </c>
      <c r="N48" s="811"/>
      <c r="O48" s="810" t="s">
        <v>859</v>
      </c>
      <c r="P48" s="811"/>
    </row>
    <row r="49" spans="2:18" s="171" customFormat="1" ht="10.15" customHeight="1" thickBot="1" x14ac:dyDescent="0.35">
      <c r="B49" s="213"/>
      <c r="C49" s="179"/>
      <c r="D49" s="179"/>
      <c r="E49" s="180"/>
      <c r="F49" s="214"/>
      <c r="G49" s="214"/>
      <c r="H49" s="214"/>
      <c r="I49" s="214"/>
      <c r="J49" s="214"/>
      <c r="K49" s="214"/>
      <c r="L49" s="214"/>
      <c r="M49" s="214"/>
      <c r="N49" s="214"/>
      <c r="O49" s="214"/>
      <c r="P49" s="214"/>
    </row>
    <row r="50" spans="2:18" s="219" customFormat="1" ht="25.15" customHeight="1" thickBot="1" x14ac:dyDescent="0.35">
      <c r="B50" s="215" t="s">
        <v>21</v>
      </c>
      <c r="C50" s="216"/>
      <c r="D50" s="216"/>
      <c r="E50" s="217"/>
      <c r="F50" s="218"/>
      <c r="G50" s="218" t="s">
        <v>860</v>
      </c>
      <c r="H50" s="218" t="s">
        <v>1188</v>
      </c>
      <c r="I50" s="218" t="s">
        <v>860</v>
      </c>
      <c r="J50" s="218" t="s">
        <v>1188</v>
      </c>
      <c r="K50" s="218" t="s">
        <v>860</v>
      </c>
      <c r="L50" s="218" t="s">
        <v>1188</v>
      </c>
      <c r="M50" s="218" t="s">
        <v>860</v>
      </c>
      <c r="N50" s="218" t="s">
        <v>1188</v>
      </c>
      <c r="O50" s="218" t="s">
        <v>860</v>
      </c>
      <c r="P50" s="218" t="s">
        <v>1188</v>
      </c>
    </row>
    <row r="51" spans="2:18" ht="32.65" customHeight="1" thickBot="1" x14ac:dyDescent="0.35">
      <c r="B51" s="220" t="s">
        <v>1215</v>
      </c>
      <c r="C51" s="221" t="s">
        <v>452</v>
      </c>
      <c r="D51" s="221"/>
      <c r="E51" s="222" t="s">
        <v>861</v>
      </c>
      <c r="F51" s="223" t="s">
        <v>19</v>
      </c>
      <c r="G51" s="224">
        <v>71</v>
      </c>
      <c r="H51" s="224">
        <v>29</v>
      </c>
      <c r="I51" s="224">
        <v>57</v>
      </c>
      <c r="J51" s="224">
        <v>43</v>
      </c>
      <c r="K51" s="224">
        <v>63</v>
      </c>
      <c r="L51" s="224">
        <v>37</v>
      </c>
      <c r="M51" s="224">
        <v>63</v>
      </c>
      <c r="N51" s="224">
        <v>37</v>
      </c>
      <c r="O51" s="224">
        <v>57</v>
      </c>
      <c r="P51" s="224">
        <v>43</v>
      </c>
    </row>
    <row r="52" spans="2:18" ht="16.149999999999999" customHeight="1" thickBot="1" x14ac:dyDescent="0.35">
      <c r="B52" s="86"/>
      <c r="C52" s="96"/>
      <c r="D52" s="96"/>
      <c r="E52" s="225"/>
      <c r="F52" s="97"/>
      <c r="G52" s="98"/>
      <c r="H52" s="98"/>
      <c r="I52" s="98"/>
      <c r="J52" s="98"/>
      <c r="K52" s="98"/>
      <c r="L52" s="98"/>
      <c r="M52" s="98"/>
      <c r="N52" s="98"/>
      <c r="O52" s="98"/>
      <c r="P52" s="98"/>
    </row>
    <row r="53" spans="2:18" s="219" customFormat="1" ht="25.15" customHeight="1" thickBot="1" x14ac:dyDescent="0.35">
      <c r="B53" s="226" t="s">
        <v>862</v>
      </c>
      <c r="C53" s="227"/>
      <c r="D53" s="227"/>
      <c r="E53" s="227"/>
      <c r="F53" s="228"/>
      <c r="G53" s="812" t="s">
        <v>1188</v>
      </c>
      <c r="H53" s="812"/>
      <c r="I53" s="812" t="s">
        <v>1188</v>
      </c>
      <c r="J53" s="812"/>
      <c r="K53" s="812" t="s">
        <v>1188</v>
      </c>
      <c r="L53" s="812"/>
      <c r="M53" s="812" t="s">
        <v>1188</v>
      </c>
      <c r="N53" s="812"/>
      <c r="O53" s="812" t="s">
        <v>1188</v>
      </c>
      <c r="P53" s="812"/>
    </row>
    <row r="54" spans="2:18" ht="16.149999999999999" customHeight="1" x14ac:dyDescent="0.3">
      <c r="B54" s="194" t="s">
        <v>863</v>
      </c>
      <c r="C54" s="189"/>
      <c r="D54" s="189"/>
      <c r="E54" s="229">
        <v>0.4</v>
      </c>
      <c r="F54" s="230" t="s">
        <v>19</v>
      </c>
      <c r="G54" s="813">
        <v>32.4</v>
      </c>
      <c r="H54" s="813"/>
      <c r="I54" s="814">
        <v>31.82</v>
      </c>
      <c r="J54" s="814"/>
      <c r="K54" s="814">
        <v>29.5</v>
      </c>
      <c r="L54" s="814"/>
      <c r="M54" s="814">
        <v>29.3</v>
      </c>
      <c r="N54" s="814"/>
      <c r="O54" s="814">
        <v>29.6</v>
      </c>
      <c r="P54" s="814"/>
    </row>
    <row r="55" spans="2:18" ht="16.149999999999999" customHeight="1" x14ac:dyDescent="0.3">
      <c r="B55" s="194" t="s">
        <v>864</v>
      </c>
      <c r="C55" s="189"/>
      <c r="D55" s="189"/>
      <c r="E55" s="229">
        <v>0.3</v>
      </c>
      <c r="F55" s="230" t="s">
        <v>19</v>
      </c>
      <c r="G55" s="813">
        <v>39.200000000000003</v>
      </c>
      <c r="H55" s="813"/>
      <c r="I55" s="814">
        <v>31.39</v>
      </c>
      <c r="J55" s="814"/>
      <c r="K55" s="814">
        <v>30.4</v>
      </c>
      <c r="L55" s="814"/>
      <c r="M55" s="814">
        <v>26.7</v>
      </c>
      <c r="N55" s="814"/>
      <c r="O55" s="814">
        <v>19.8</v>
      </c>
      <c r="P55" s="814"/>
    </row>
    <row r="56" spans="2:18" ht="16.149999999999999" customHeight="1" x14ac:dyDescent="0.3">
      <c r="B56" s="194" t="s">
        <v>865</v>
      </c>
      <c r="C56" s="189"/>
      <c r="D56" s="189"/>
      <c r="E56" s="229">
        <v>0.5</v>
      </c>
      <c r="F56" s="230" t="s">
        <v>19</v>
      </c>
      <c r="G56" s="813">
        <v>46.3</v>
      </c>
      <c r="H56" s="813"/>
      <c r="I56" s="814">
        <v>49.2</v>
      </c>
      <c r="J56" s="814"/>
      <c r="K56" s="814">
        <v>39.6</v>
      </c>
      <c r="L56" s="814"/>
      <c r="M56" s="814">
        <v>42</v>
      </c>
      <c r="N56" s="814"/>
      <c r="O56" s="814">
        <v>40.6</v>
      </c>
      <c r="P56" s="814"/>
    </row>
    <row r="57" spans="2:18" ht="16.149999999999999" customHeight="1" thickBot="1" x14ac:dyDescent="0.35">
      <c r="B57" s="231" t="s">
        <v>866</v>
      </c>
      <c r="C57" s="202"/>
      <c r="D57" s="202"/>
      <c r="E57" s="232">
        <v>0.4</v>
      </c>
      <c r="F57" s="233" t="s">
        <v>19</v>
      </c>
      <c r="G57" s="822">
        <v>37.700000000000003</v>
      </c>
      <c r="H57" s="822"/>
      <c r="I57" s="823">
        <v>35.630000000000003</v>
      </c>
      <c r="J57" s="823"/>
      <c r="K57" s="823">
        <v>35.1</v>
      </c>
      <c r="L57" s="823"/>
      <c r="M57" s="823">
        <v>34.799999999999997</v>
      </c>
      <c r="N57" s="823"/>
      <c r="O57" s="823">
        <v>32.299999999999997</v>
      </c>
      <c r="P57" s="823"/>
    </row>
    <row r="58" spans="2:18" ht="9.75" customHeight="1" thickBot="1" x14ac:dyDescent="0.35">
      <c r="B58" s="93"/>
      <c r="C58" s="82"/>
      <c r="D58" s="82"/>
      <c r="E58" s="99"/>
      <c r="F58" s="81"/>
      <c r="G58" s="100"/>
      <c r="H58" s="100"/>
      <c r="I58" s="100"/>
      <c r="J58" s="100"/>
      <c r="K58" s="100"/>
      <c r="L58" s="100"/>
      <c r="M58" s="100"/>
      <c r="N58" s="100"/>
      <c r="O58" s="100"/>
      <c r="P58" s="100"/>
    </row>
    <row r="59" spans="2:18" ht="16.149999999999999" customHeight="1" x14ac:dyDescent="0.3">
      <c r="B59" s="14"/>
      <c r="C59" s="4"/>
      <c r="D59" s="4"/>
      <c r="E59" s="75"/>
      <c r="G59" s="68"/>
      <c r="H59" s="68"/>
      <c r="I59" s="68"/>
      <c r="J59" s="68"/>
      <c r="K59" s="68"/>
      <c r="L59" s="68"/>
      <c r="M59" s="68"/>
      <c r="N59" s="68"/>
      <c r="O59" s="68"/>
      <c r="P59" s="68"/>
      <c r="Q59" s="57"/>
    </row>
    <row r="60" spans="2:18" s="73" customFormat="1" ht="22.5" customHeight="1" x14ac:dyDescent="0.3">
      <c r="B60" s="809" t="s">
        <v>1190</v>
      </c>
      <c r="C60" s="809"/>
      <c r="D60" s="809"/>
      <c r="E60" s="826"/>
      <c r="F60" s="826"/>
      <c r="G60" s="826"/>
      <c r="H60" s="826"/>
      <c r="I60" s="826"/>
      <c r="J60" s="826"/>
      <c r="K60" s="826"/>
      <c r="L60" s="826"/>
      <c r="M60" s="826"/>
      <c r="N60" s="826"/>
      <c r="O60" s="826"/>
      <c r="P60" s="809"/>
      <c r="Q60" s="809"/>
      <c r="R60" s="809"/>
    </row>
    <row r="61" spans="2:18" ht="16.149999999999999" customHeight="1" x14ac:dyDescent="0.3">
      <c r="B61" s="76"/>
    </row>
    <row r="62" spans="2:18" s="37" customFormat="1" ht="28.15" customHeight="1" thickBot="1" x14ac:dyDescent="0.35">
      <c r="B62" s="167" t="s">
        <v>867</v>
      </c>
      <c r="G62" s="168"/>
      <c r="H62" s="168"/>
      <c r="I62" s="168"/>
      <c r="J62" s="168"/>
      <c r="K62" s="168"/>
    </row>
    <row r="63" spans="2:18" s="171" customFormat="1" ht="21" customHeight="1" thickBot="1" x14ac:dyDescent="0.35">
      <c r="B63" s="209" t="s">
        <v>841</v>
      </c>
      <c r="C63" s="209" t="s">
        <v>578</v>
      </c>
      <c r="D63" s="209" t="s">
        <v>650</v>
      </c>
      <c r="E63" s="209" t="s">
        <v>14</v>
      </c>
      <c r="F63" s="810" t="s">
        <v>1053</v>
      </c>
      <c r="G63" s="811"/>
      <c r="H63" s="810" t="s">
        <v>828</v>
      </c>
      <c r="I63" s="811"/>
      <c r="J63" s="810" t="s">
        <v>829</v>
      </c>
      <c r="K63" s="811"/>
      <c r="L63" s="810" t="s">
        <v>835</v>
      </c>
      <c r="M63" s="811"/>
      <c r="N63" s="810" t="s">
        <v>859</v>
      </c>
      <c r="O63" s="820"/>
    </row>
    <row r="64" spans="2:18" s="171" customFormat="1" ht="10.15" customHeight="1" thickBot="1" x14ac:dyDescent="0.35">
      <c r="B64" s="213"/>
      <c r="C64" s="179"/>
      <c r="D64" s="179"/>
      <c r="E64" s="214"/>
      <c r="F64" s="214"/>
      <c r="G64" s="214"/>
      <c r="H64" s="214"/>
      <c r="I64" s="214"/>
      <c r="J64" s="214"/>
      <c r="K64" s="214"/>
      <c r="L64" s="214"/>
      <c r="M64" s="214"/>
      <c r="N64" s="214"/>
      <c r="O64" s="214"/>
    </row>
    <row r="65" spans="2:16" s="219" customFormat="1" ht="25.15" customHeight="1" thickBot="1" x14ac:dyDescent="0.35">
      <c r="B65" s="215" t="s">
        <v>868</v>
      </c>
      <c r="C65" s="216"/>
      <c r="D65" s="216"/>
      <c r="E65" s="217"/>
      <c r="F65" s="218" t="s">
        <v>860</v>
      </c>
      <c r="G65" s="218" t="s">
        <v>1188</v>
      </c>
      <c r="H65" s="218" t="s">
        <v>860</v>
      </c>
      <c r="I65" s="218" t="s">
        <v>1188</v>
      </c>
      <c r="J65" s="218" t="s">
        <v>860</v>
      </c>
      <c r="K65" s="218" t="s">
        <v>1188</v>
      </c>
      <c r="L65" s="218" t="s">
        <v>860</v>
      </c>
      <c r="M65" s="218" t="s">
        <v>1188</v>
      </c>
      <c r="N65" s="218" t="s">
        <v>860</v>
      </c>
      <c r="O65" s="218" t="s">
        <v>1188</v>
      </c>
    </row>
    <row r="66" spans="2:16" ht="16.149999999999999" customHeight="1" x14ac:dyDescent="0.3">
      <c r="B66" s="194" t="s">
        <v>1240</v>
      </c>
      <c r="C66" s="777" t="s">
        <v>1242</v>
      </c>
      <c r="D66" s="234"/>
      <c r="E66" s="230" t="s">
        <v>27</v>
      </c>
      <c r="F66" s="235">
        <v>1865</v>
      </c>
      <c r="G66" s="235">
        <v>896</v>
      </c>
      <c r="H66" s="236">
        <v>1640</v>
      </c>
      <c r="I66" s="236">
        <v>767</v>
      </c>
      <c r="J66" s="236">
        <v>1476</v>
      </c>
      <c r="K66" s="236">
        <v>615</v>
      </c>
      <c r="L66" s="236">
        <v>1427</v>
      </c>
      <c r="M66" s="236">
        <v>577</v>
      </c>
      <c r="N66" s="236">
        <v>1297</v>
      </c>
      <c r="O66" s="236">
        <v>538</v>
      </c>
      <c r="P66" s="14"/>
    </row>
    <row r="67" spans="2:16" ht="16.149999999999999" customHeight="1" x14ac:dyDescent="0.3">
      <c r="B67" s="194" t="s">
        <v>869</v>
      </c>
      <c r="C67" s="777" t="s">
        <v>248</v>
      </c>
      <c r="D67" s="237"/>
      <c r="E67" s="230" t="s">
        <v>27</v>
      </c>
      <c r="F67" s="235">
        <v>254</v>
      </c>
      <c r="G67" s="235">
        <v>104</v>
      </c>
      <c r="H67" s="236">
        <v>242</v>
      </c>
      <c r="I67" s="236">
        <v>91</v>
      </c>
      <c r="J67" s="236">
        <v>193</v>
      </c>
      <c r="K67" s="236">
        <v>68</v>
      </c>
      <c r="L67" s="236">
        <v>125</v>
      </c>
      <c r="M67" s="236">
        <v>35</v>
      </c>
      <c r="N67" s="236">
        <v>57</v>
      </c>
      <c r="O67" s="236">
        <v>19</v>
      </c>
      <c r="P67" s="14"/>
    </row>
    <row r="68" spans="2:16" s="39" customFormat="1" ht="16.149999999999999" customHeight="1" thickBot="1" x14ac:dyDescent="0.35">
      <c r="B68" s="238" t="s">
        <v>24</v>
      </c>
      <c r="C68" s="239" t="s">
        <v>1241</v>
      </c>
      <c r="D68" s="240"/>
      <c r="E68" s="242" t="s">
        <v>27</v>
      </c>
      <c r="F68" s="243">
        <v>2119</v>
      </c>
      <c r="G68" s="244">
        <v>1000</v>
      </c>
      <c r="H68" s="245">
        <v>1882</v>
      </c>
      <c r="I68" s="245">
        <v>858</v>
      </c>
      <c r="J68" s="245">
        <v>1669</v>
      </c>
      <c r="K68" s="245">
        <v>683</v>
      </c>
      <c r="L68" s="245">
        <v>1552</v>
      </c>
      <c r="M68" s="245">
        <v>612</v>
      </c>
      <c r="N68" s="245">
        <v>1354</v>
      </c>
      <c r="O68" s="245">
        <v>557</v>
      </c>
    </row>
    <row r="69" spans="2:16" s="39" customFormat="1" ht="16.149999999999999" customHeight="1" thickBot="1" x14ac:dyDescent="0.35">
      <c r="B69" s="246"/>
      <c r="C69" s="247"/>
      <c r="D69" s="248"/>
      <c r="E69" s="250"/>
      <c r="F69" s="251"/>
      <c r="G69" s="252"/>
      <c r="H69" s="251"/>
      <c r="I69" s="251"/>
      <c r="J69" s="251"/>
      <c r="K69" s="251"/>
      <c r="L69" s="251"/>
      <c r="M69" s="251"/>
      <c r="N69" s="251"/>
      <c r="O69" s="251"/>
    </row>
    <row r="70" spans="2:16" s="219" customFormat="1" ht="25.15" customHeight="1" thickBot="1" x14ac:dyDescent="0.35">
      <c r="B70" s="226" t="s">
        <v>870</v>
      </c>
      <c r="C70" s="227"/>
      <c r="D70" s="227"/>
      <c r="E70" s="228"/>
      <c r="F70" s="253" t="s">
        <v>860</v>
      </c>
      <c r="G70" s="253" t="s">
        <v>1188</v>
      </c>
      <c r="H70" s="253" t="s">
        <v>860</v>
      </c>
      <c r="I70" s="253" t="s">
        <v>1188</v>
      </c>
      <c r="J70" s="253" t="s">
        <v>860</v>
      </c>
      <c r="K70" s="253" t="s">
        <v>1188</v>
      </c>
      <c r="L70" s="253" t="s">
        <v>860</v>
      </c>
      <c r="M70" s="253" t="s">
        <v>1188</v>
      </c>
      <c r="N70" s="253" t="s">
        <v>860</v>
      </c>
      <c r="O70" s="253" t="s">
        <v>1188</v>
      </c>
    </row>
    <row r="71" spans="2:16" ht="16.149999999999999" customHeight="1" x14ac:dyDescent="0.3">
      <c r="B71" s="194" t="s">
        <v>871</v>
      </c>
      <c r="C71" s="778" t="s">
        <v>1242</v>
      </c>
      <c r="D71" s="189"/>
      <c r="E71" s="230" t="s">
        <v>27</v>
      </c>
      <c r="F71" s="235">
        <v>1734</v>
      </c>
      <c r="G71" s="235">
        <v>729</v>
      </c>
      <c r="H71" s="236">
        <v>1490</v>
      </c>
      <c r="I71" s="236">
        <v>601</v>
      </c>
      <c r="J71" s="236">
        <v>1328</v>
      </c>
      <c r="K71" s="236">
        <v>486</v>
      </c>
      <c r="L71" s="236">
        <v>1286</v>
      </c>
      <c r="M71" s="236">
        <v>453</v>
      </c>
      <c r="N71" s="236">
        <v>1194</v>
      </c>
      <c r="O71" s="236">
        <v>413</v>
      </c>
      <c r="P71" s="14"/>
    </row>
    <row r="72" spans="2:16" ht="16.149999999999999" customHeight="1" x14ac:dyDescent="0.3">
      <c r="B72" s="194" t="s">
        <v>872</v>
      </c>
      <c r="C72" s="778" t="s">
        <v>1242</v>
      </c>
      <c r="D72" s="189"/>
      <c r="E72" s="230" t="s">
        <v>27</v>
      </c>
      <c r="F72" s="235">
        <v>13</v>
      </c>
      <c r="G72" s="235">
        <v>80</v>
      </c>
      <c r="H72" s="236">
        <v>9</v>
      </c>
      <c r="I72" s="236">
        <v>74</v>
      </c>
      <c r="J72" s="236">
        <v>8</v>
      </c>
      <c r="K72" s="236">
        <v>68</v>
      </c>
      <c r="L72" s="236">
        <v>5</v>
      </c>
      <c r="M72" s="236">
        <v>76</v>
      </c>
      <c r="N72" s="236">
        <v>6</v>
      </c>
      <c r="O72" s="236">
        <v>79</v>
      </c>
      <c r="P72" s="14"/>
    </row>
    <row r="73" spans="2:16" ht="16.149999999999999" customHeight="1" x14ac:dyDescent="0.3">
      <c r="B73" s="194" t="s">
        <v>873</v>
      </c>
      <c r="C73" s="778" t="s">
        <v>1242</v>
      </c>
      <c r="D73" s="189"/>
      <c r="E73" s="230" t="s">
        <v>27</v>
      </c>
      <c r="F73" s="235">
        <v>94</v>
      </c>
      <c r="G73" s="235">
        <v>61</v>
      </c>
      <c r="H73" s="236">
        <v>111</v>
      </c>
      <c r="I73" s="236">
        <v>60</v>
      </c>
      <c r="J73" s="236">
        <v>113</v>
      </c>
      <c r="K73" s="236">
        <v>44</v>
      </c>
      <c r="L73" s="236">
        <v>103</v>
      </c>
      <c r="M73" s="236">
        <v>34</v>
      </c>
      <c r="N73" s="236">
        <v>71</v>
      </c>
      <c r="O73" s="236">
        <v>33</v>
      </c>
      <c r="P73" s="14"/>
    </row>
    <row r="74" spans="2:16" ht="16.149999999999999" customHeight="1" x14ac:dyDescent="0.3">
      <c r="B74" s="194" t="s">
        <v>874</v>
      </c>
      <c r="C74" s="778" t="s">
        <v>1242</v>
      </c>
      <c r="D74" s="189"/>
      <c r="E74" s="230" t="s">
        <v>27</v>
      </c>
      <c r="F74" s="235">
        <v>0</v>
      </c>
      <c r="G74" s="235">
        <v>7</v>
      </c>
      <c r="H74" s="236">
        <v>5</v>
      </c>
      <c r="I74" s="236">
        <v>11</v>
      </c>
      <c r="J74" s="236">
        <v>5</v>
      </c>
      <c r="K74" s="236">
        <v>4</v>
      </c>
      <c r="L74" s="236">
        <v>4</v>
      </c>
      <c r="M74" s="236">
        <v>7</v>
      </c>
      <c r="N74" s="236">
        <v>2</v>
      </c>
      <c r="O74" s="236">
        <v>7</v>
      </c>
      <c r="P74" s="14"/>
    </row>
    <row r="75" spans="2:16" ht="16.149999999999999" customHeight="1" x14ac:dyDescent="0.3">
      <c r="B75" s="254" t="s">
        <v>875</v>
      </c>
      <c r="C75" s="779" t="s">
        <v>1242</v>
      </c>
      <c r="D75" s="255"/>
      <c r="E75" s="256" t="s">
        <v>27</v>
      </c>
      <c r="F75" s="257">
        <v>24</v>
      </c>
      <c r="G75" s="257">
        <v>19</v>
      </c>
      <c r="H75" s="258">
        <v>25</v>
      </c>
      <c r="I75" s="258">
        <v>21</v>
      </c>
      <c r="J75" s="258">
        <v>22</v>
      </c>
      <c r="K75" s="258">
        <v>13</v>
      </c>
      <c r="L75" s="258">
        <v>29</v>
      </c>
      <c r="M75" s="258">
        <v>7</v>
      </c>
      <c r="N75" s="258">
        <v>24</v>
      </c>
      <c r="O75" s="258">
        <v>6</v>
      </c>
      <c r="P75" s="14"/>
    </row>
    <row r="76" spans="2:16" ht="16.149999999999999" customHeight="1" thickBot="1" x14ac:dyDescent="0.35">
      <c r="B76" s="194"/>
      <c r="C76" s="189"/>
      <c r="D76" s="189"/>
      <c r="E76" s="230"/>
      <c r="F76" s="236"/>
      <c r="G76" s="236"/>
      <c r="H76" s="236"/>
      <c r="I76" s="236"/>
      <c r="J76" s="236"/>
      <c r="K76" s="236"/>
      <c r="L76" s="236"/>
      <c r="M76" s="236"/>
      <c r="N76" s="236"/>
      <c r="O76" s="236"/>
      <c r="P76" s="14"/>
    </row>
    <row r="77" spans="2:16" s="219" customFormat="1" ht="25.15" customHeight="1" thickBot="1" x14ac:dyDescent="0.35">
      <c r="B77" s="259" t="s">
        <v>32</v>
      </c>
      <c r="C77" s="260"/>
      <c r="D77" s="260"/>
      <c r="E77" s="261"/>
      <c r="F77" s="262" t="s">
        <v>860</v>
      </c>
      <c r="G77" s="262" t="s">
        <v>1188</v>
      </c>
      <c r="H77" s="262" t="s">
        <v>860</v>
      </c>
      <c r="I77" s="262" t="s">
        <v>1188</v>
      </c>
      <c r="J77" s="262" t="s">
        <v>860</v>
      </c>
      <c r="K77" s="262" t="s">
        <v>1188</v>
      </c>
      <c r="L77" s="262" t="s">
        <v>860</v>
      </c>
      <c r="M77" s="262" t="s">
        <v>1188</v>
      </c>
      <c r="N77" s="262" t="s">
        <v>860</v>
      </c>
      <c r="O77" s="262" t="s">
        <v>1188</v>
      </c>
    </row>
    <row r="78" spans="2:16" ht="16.149999999999999" customHeight="1" x14ac:dyDescent="0.3">
      <c r="B78" s="194" t="s">
        <v>876</v>
      </c>
      <c r="C78" s="189" t="s">
        <v>452</v>
      </c>
      <c r="D78" s="189"/>
      <c r="E78" s="230" t="s">
        <v>19</v>
      </c>
      <c r="F78" s="235">
        <v>6</v>
      </c>
      <c r="G78" s="235">
        <v>5</v>
      </c>
      <c r="H78" s="236">
        <v>5</v>
      </c>
      <c r="I78" s="236">
        <v>4</v>
      </c>
      <c r="J78" s="236">
        <v>6</v>
      </c>
      <c r="K78" s="236">
        <v>3</v>
      </c>
      <c r="L78" s="236">
        <v>5</v>
      </c>
      <c r="M78" s="236">
        <v>2</v>
      </c>
      <c r="N78" s="236">
        <v>4</v>
      </c>
      <c r="O78" s="236">
        <v>2</v>
      </c>
      <c r="P78" s="14"/>
    </row>
    <row r="79" spans="2:16" ht="16.149999999999999" customHeight="1" x14ac:dyDescent="0.3">
      <c r="B79" s="194" t="s">
        <v>877</v>
      </c>
      <c r="C79" s="189" t="s">
        <v>452</v>
      </c>
      <c r="D79" s="189"/>
      <c r="E79" s="230" t="s">
        <v>19</v>
      </c>
      <c r="F79" s="235">
        <v>38</v>
      </c>
      <c r="G79" s="235">
        <v>19</v>
      </c>
      <c r="H79" s="236">
        <v>38</v>
      </c>
      <c r="I79" s="236">
        <v>19</v>
      </c>
      <c r="J79" s="236">
        <v>40</v>
      </c>
      <c r="K79" s="236">
        <v>18</v>
      </c>
      <c r="L79" s="236">
        <v>40</v>
      </c>
      <c r="M79" s="236">
        <v>19</v>
      </c>
      <c r="N79" s="236">
        <v>40</v>
      </c>
      <c r="O79" s="236">
        <v>19</v>
      </c>
      <c r="P79" s="14"/>
    </row>
    <row r="80" spans="2:16" ht="16.149999999999999" customHeight="1" thickBot="1" x14ac:dyDescent="0.35">
      <c r="B80" s="263" t="s">
        <v>878</v>
      </c>
      <c r="C80" s="264" t="s">
        <v>452</v>
      </c>
      <c r="D80" s="264"/>
      <c r="E80" s="265" t="s">
        <v>19</v>
      </c>
      <c r="F80" s="266">
        <v>23</v>
      </c>
      <c r="G80" s="266">
        <v>9</v>
      </c>
      <c r="H80" s="267">
        <v>25</v>
      </c>
      <c r="I80" s="267">
        <v>9</v>
      </c>
      <c r="J80" s="267">
        <v>25</v>
      </c>
      <c r="K80" s="267">
        <v>8</v>
      </c>
      <c r="L80" s="267">
        <v>26</v>
      </c>
      <c r="M80" s="267">
        <v>8</v>
      </c>
      <c r="N80" s="267">
        <v>27</v>
      </c>
      <c r="O80" s="267">
        <v>8</v>
      </c>
      <c r="P80" s="14"/>
    </row>
    <row r="81" spans="2:18" ht="16.149999999999999" customHeight="1" thickBot="1" x14ac:dyDescent="0.35">
      <c r="B81" s="650"/>
      <c r="C81" s="651"/>
      <c r="D81" s="651"/>
      <c r="E81" s="652"/>
      <c r="F81" s="235"/>
      <c r="G81" s="235"/>
      <c r="H81" s="236"/>
      <c r="I81" s="236"/>
      <c r="J81" s="236"/>
      <c r="K81" s="236"/>
      <c r="L81" s="236"/>
      <c r="M81" s="236"/>
      <c r="N81" s="236"/>
      <c r="O81" s="236"/>
      <c r="P81" s="14"/>
    </row>
    <row r="82" spans="2:18" ht="16.149999999999999" customHeight="1" thickBot="1" x14ac:dyDescent="0.35">
      <c r="B82" s="259" t="s">
        <v>1234</v>
      </c>
      <c r="C82" s="260"/>
      <c r="D82" s="260"/>
      <c r="E82" s="261"/>
      <c r="F82" s="262" t="s">
        <v>860</v>
      </c>
      <c r="G82" s="262" t="s">
        <v>1188</v>
      </c>
      <c r="H82" s="262"/>
      <c r="I82" s="262"/>
      <c r="J82" s="262"/>
      <c r="K82" s="262"/>
      <c r="L82" s="262"/>
      <c r="M82" s="262"/>
      <c r="N82" s="262"/>
      <c r="O82" s="262"/>
      <c r="P82" s="14"/>
    </row>
    <row r="83" spans="2:18" ht="16.149999999999999" customHeight="1" x14ac:dyDescent="0.3">
      <c r="B83" s="194" t="s">
        <v>1235</v>
      </c>
      <c r="C83" s="189" t="s">
        <v>452</v>
      </c>
      <c r="D83" s="189"/>
      <c r="E83" s="230" t="s">
        <v>19</v>
      </c>
      <c r="F83" s="235">
        <v>37</v>
      </c>
      <c r="G83" s="235">
        <v>63</v>
      </c>
      <c r="H83" s="295" t="s">
        <v>891</v>
      </c>
      <c r="I83" s="295" t="s">
        <v>891</v>
      </c>
      <c r="J83" s="295" t="s">
        <v>891</v>
      </c>
      <c r="K83" s="295" t="s">
        <v>891</v>
      </c>
      <c r="L83" s="295" t="s">
        <v>891</v>
      </c>
      <c r="M83" s="295" t="s">
        <v>891</v>
      </c>
      <c r="N83" s="295" t="s">
        <v>891</v>
      </c>
      <c r="O83" s="295" t="s">
        <v>891</v>
      </c>
      <c r="P83" s="14"/>
    </row>
    <row r="84" spans="2:18" ht="16.149999999999999" customHeight="1" x14ac:dyDescent="0.3">
      <c r="B84" s="194" t="s">
        <v>1236</v>
      </c>
      <c r="C84" s="189" t="s">
        <v>452</v>
      </c>
      <c r="D84" s="189"/>
      <c r="E84" s="230" t="s">
        <v>19</v>
      </c>
      <c r="F84" s="235">
        <v>37</v>
      </c>
      <c r="G84" s="235">
        <v>63</v>
      </c>
      <c r="H84" s="295" t="s">
        <v>891</v>
      </c>
      <c r="I84" s="295" t="s">
        <v>891</v>
      </c>
      <c r="J84" s="295" t="s">
        <v>891</v>
      </c>
      <c r="K84" s="295" t="s">
        <v>891</v>
      </c>
      <c r="L84" s="295" t="s">
        <v>891</v>
      </c>
      <c r="M84" s="295" t="s">
        <v>891</v>
      </c>
      <c r="N84" s="295" t="s">
        <v>891</v>
      </c>
      <c r="O84" s="295" t="s">
        <v>891</v>
      </c>
      <c r="P84" s="14"/>
    </row>
    <row r="85" spans="2:18" ht="16.149999999999999" customHeight="1" thickBot="1" x14ac:dyDescent="0.35">
      <c r="B85" s="263" t="s">
        <v>1237</v>
      </c>
      <c r="C85" s="264" t="s">
        <v>452</v>
      </c>
      <c r="D85" s="264"/>
      <c r="E85" s="265" t="s">
        <v>19</v>
      </c>
      <c r="F85" s="266">
        <v>56</v>
      </c>
      <c r="G85" s="266">
        <v>44</v>
      </c>
      <c r="H85" s="776" t="s">
        <v>891</v>
      </c>
      <c r="I85" s="776" t="s">
        <v>891</v>
      </c>
      <c r="J85" s="776" t="s">
        <v>891</v>
      </c>
      <c r="K85" s="776" t="s">
        <v>891</v>
      </c>
      <c r="L85" s="776" t="s">
        <v>891</v>
      </c>
      <c r="M85" s="776" t="s">
        <v>891</v>
      </c>
      <c r="N85" s="776" t="s">
        <v>891</v>
      </c>
      <c r="O85" s="776" t="s">
        <v>891</v>
      </c>
      <c r="P85" s="14"/>
    </row>
    <row r="86" spans="2:18" ht="11.25" customHeight="1" thickBot="1" x14ac:dyDescent="0.35">
      <c r="B86" s="82"/>
      <c r="C86" s="92"/>
      <c r="D86" s="92"/>
      <c r="E86" s="93"/>
      <c r="F86" s="81"/>
      <c r="G86" s="81"/>
      <c r="H86" s="81"/>
      <c r="I86" s="81"/>
      <c r="J86" s="81"/>
      <c r="K86" s="94"/>
      <c r="L86" s="94"/>
      <c r="M86" s="94"/>
      <c r="N86" s="94"/>
      <c r="O86" s="94"/>
      <c r="P86" s="14"/>
    </row>
    <row r="87" spans="2:18" ht="16.149999999999999" customHeight="1" x14ac:dyDescent="0.3">
      <c r="B87" s="809" t="s">
        <v>1239</v>
      </c>
      <c r="C87" s="809"/>
      <c r="D87" s="809"/>
      <c r="E87" s="809"/>
      <c r="F87" s="809"/>
      <c r="G87" s="809"/>
      <c r="H87" s="809"/>
      <c r="I87" s="809"/>
      <c r="J87" s="809"/>
      <c r="K87" s="809"/>
      <c r="L87" s="809"/>
      <c r="M87" s="809"/>
      <c r="N87" s="809"/>
      <c r="O87" s="809"/>
      <c r="P87" s="809"/>
      <c r="Q87" s="809"/>
      <c r="R87" s="809"/>
    </row>
    <row r="88" spans="2:18" ht="12.5" x14ac:dyDescent="0.3">
      <c r="B88" s="809" t="s">
        <v>1238</v>
      </c>
      <c r="C88" s="809"/>
      <c r="D88" s="809"/>
      <c r="E88" s="809"/>
      <c r="F88" s="809"/>
      <c r="G88" s="809"/>
      <c r="H88" s="809"/>
      <c r="I88" s="809"/>
      <c r="J88" s="809"/>
      <c r="K88" s="809"/>
      <c r="L88" s="809"/>
      <c r="M88" s="809"/>
      <c r="N88" s="809"/>
      <c r="O88" s="809"/>
      <c r="P88" s="775"/>
      <c r="Q88" s="775"/>
      <c r="R88" s="775"/>
    </row>
    <row r="89" spans="2:18" s="37" customFormat="1" ht="28.15" customHeight="1" x14ac:dyDescent="0.3">
      <c r="B89" s="167" t="s">
        <v>879</v>
      </c>
      <c r="G89" s="168"/>
      <c r="H89" s="168"/>
      <c r="I89" s="168"/>
      <c r="J89" s="168"/>
      <c r="K89" s="168"/>
    </row>
    <row r="90" spans="2:18" s="171" customFormat="1" ht="21" customHeight="1" x14ac:dyDescent="0.3">
      <c r="B90" s="825" t="s">
        <v>841</v>
      </c>
      <c r="C90" s="804" t="s">
        <v>578</v>
      </c>
      <c r="D90" s="804" t="s">
        <v>650</v>
      </c>
      <c r="E90" s="804" t="s">
        <v>14</v>
      </c>
      <c r="F90" s="819" t="s">
        <v>822</v>
      </c>
      <c r="G90" s="819"/>
      <c r="H90" s="819" t="s">
        <v>828</v>
      </c>
      <c r="I90" s="819"/>
      <c r="J90" s="819" t="s">
        <v>829</v>
      </c>
      <c r="K90" s="819"/>
      <c r="L90" s="819" t="s">
        <v>835</v>
      </c>
      <c r="M90" s="819"/>
      <c r="N90" s="268"/>
      <c r="O90" s="268"/>
      <c r="P90" s="268"/>
    </row>
    <row r="91" spans="2:18" s="171" customFormat="1" ht="21" customHeight="1" x14ac:dyDescent="0.3">
      <c r="B91" s="825"/>
      <c r="C91" s="804"/>
      <c r="D91" s="804"/>
      <c r="E91" s="804"/>
      <c r="F91" s="269" t="s">
        <v>1186</v>
      </c>
      <c r="G91" s="269" t="s">
        <v>1187</v>
      </c>
      <c r="H91" s="773" t="s">
        <v>1186</v>
      </c>
      <c r="I91" s="773" t="s">
        <v>1187</v>
      </c>
      <c r="J91" s="773" t="s">
        <v>1186</v>
      </c>
      <c r="K91" s="773" t="s">
        <v>1187</v>
      </c>
      <c r="L91" s="773" t="s">
        <v>1186</v>
      </c>
      <c r="M91" s="773" t="s">
        <v>1187</v>
      </c>
      <c r="N91" s="268"/>
      <c r="O91" s="268"/>
      <c r="P91" s="268"/>
    </row>
    <row r="92" spans="2:18" s="171" customFormat="1" ht="10.15" customHeight="1" thickBot="1" x14ac:dyDescent="0.35">
      <c r="B92" s="270"/>
      <c r="C92" s="179"/>
      <c r="D92" s="179"/>
      <c r="E92" s="179"/>
      <c r="F92" s="179"/>
      <c r="G92" s="179"/>
      <c r="H92" s="179"/>
      <c r="I92" s="179"/>
      <c r="J92" s="179"/>
      <c r="K92" s="179"/>
      <c r="L92" s="179"/>
      <c r="M92" s="180"/>
      <c r="N92" s="268"/>
      <c r="O92" s="268"/>
      <c r="P92" s="268"/>
    </row>
    <row r="93" spans="2:18" s="219" customFormat="1" ht="25.15" customHeight="1" thickBot="1" x14ac:dyDescent="0.35">
      <c r="B93" s="215" t="s">
        <v>880</v>
      </c>
      <c r="C93" s="216"/>
      <c r="D93" s="216"/>
      <c r="E93" s="218"/>
      <c r="F93" s="218"/>
      <c r="G93" s="218"/>
      <c r="H93" s="218"/>
      <c r="I93" s="218"/>
      <c r="J93" s="271"/>
      <c r="K93" s="271"/>
      <c r="L93" s="271"/>
      <c r="M93" s="271"/>
      <c r="N93" s="272"/>
      <c r="O93" s="272"/>
      <c r="P93" s="272"/>
    </row>
    <row r="94" spans="2:18" ht="16.149999999999999" customHeight="1" thickBot="1" x14ac:dyDescent="0.35">
      <c r="B94" s="273" t="s">
        <v>881</v>
      </c>
      <c r="C94" s="274" t="s">
        <v>414</v>
      </c>
      <c r="D94" s="274"/>
      <c r="E94" s="223" t="s">
        <v>27</v>
      </c>
      <c r="F94" s="275">
        <v>420</v>
      </c>
      <c r="G94" s="275">
        <v>254</v>
      </c>
      <c r="H94" s="223">
        <v>387</v>
      </c>
      <c r="I94" s="223">
        <v>258</v>
      </c>
      <c r="J94" s="223">
        <v>249</v>
      </c>
      <c r="K94" s="223">
        <v>119</v>
      </c>
      <c r="L94" s="223">
        <v>268</v>
      </c>
      <c r="M94" s="223">
        <v>123</v>
      </c>
      <c r="O94" s="36"/>
      <c r="P94" s="36"/>
    </row>
    <row r="95" spans="2:18" ht="16.149999999999999" customHeight="1" thickBot="1" x14ac:dyDescent="0.35">
      <c r="B95" s="276"/>
      <c r="C95" s="189"/>
      <c r="D95" s="189"/>
      <c r="E95" s="230"/>
      <c r="F95" s="277"/>
      <c r="G95" s="277"/>
      <c r="H95" s="277"/>
      <c r="I95" s="277"/>
      <c r="J95" s="230"/>
      <c r="K95" s="230"/>
      <c r="L95" s="230"/>
      <c r="M95" s="230"/>
      <c r="O95" s="36"/>
      <c r="P95" s="36"/>
    </row>
    <row r="96" spans="2:18" s="219" customFormat="1" ht="25.15" customHeight="1" thickBot="1" x14ac:dyDescent="0.35">
      <c r="B96" s="226" t="s">
        <v>882</v>
      </c>
      <c r="C96" s="227"/>
      <c r="D96" s="227"/>
      <c r="E96" s="228"/>
      <c r="F96" s="228"/>
      <c r="G96" s="228"/>
      <c r="H96" s="228"/>
      <c r="I96" s="228"/>
      <c r="J96" s="278"/>
      <c r="K96" s="278"/>
      <c r="L96" s="278"/>
      <c r="M96" s="278"/>
      <c r="N96" s="272"/>
      <c r="O96" s="272"/>
      <c r="P96" s="272"/>
    </row>
    <row r="97" spans="2:16" ht="16.149999999999999" customHeight="1" x14ac:dyDescent="0.3">
      <c r="B97" s="194" t="s">
        <v>876</v>
      </c>
      <c r="C97" s="189" t="s">
        <v>414</v>
      </c>
      <c r="D97" s="189"/>
      <c r="E97" s="230" t="s">
        <v>19</v>
      </c>
      <c r="F97" s="279">
        <v>13</v>
      </c>
      <c r="G97" s="279">
        <v>9</v>
      </c>
      <c r="H97" s="230">
        <v>10</v>
      </c>
      <c r="I97" s="230">
        <v>8</v>
      </c>
      <c r="J97" s="230">
        <v>12</v>
      </c>
      <c r="K97" s="230">
        <v>8</v>
      </c>
      <c r="L97" s="230">
        <v>15</v>
      </c>
      <c r="M97" s="230">
        <v>5</v>
      </c>
      <c r="O97" s="36"/>
      <c r="P97" s="36"/>
    </row>
    <row r="98" spans="2:16" ht="16.149999999999999" customHeight="1" x14ac:dyDescent="0.3">
      <c r="B98" s="194" t="s">
        <v>877</v>
      </c>
      <c r="C98" s="189" t="s">
        <v>414</v>
      </c>
      <c r="D98" s="189"/>
      <c r="E98" s="230" t="s">
        <v>19</v>
      </c>
      <c r="F98" s="279">
        <v>36</v>
      </c>
      <c r="G98" s="279">
        <v>23</v>
      </c>
      <c r="H98" s="230">
        <v>37</v>
      </c>
      <c r="I98" s="230">
        <v>26</v>
      </c>
      <c r="J98" s="230">
        <v>42</v>
      </c>
      <c r="K98" s="230">
        <v>18</v>
      </c>
      <c r="L98" s="230">
        <v>41</v>
      </c>
      <c r="M98" s="230">
        <v>20</v>
      </c>
      <c r="O98" s="36"/>
      <c r="P98" s="36"/>
    </row>
    <row r="99" spans="2:16" ht="16.149999999999999" customHeight="1" thickBot="1" x14ac:dyDescent="0.35">
      <c r="B99" s="231" t="s">
        <v>878</v>
      </c>
      <c r="C99" s="202" t="s">
        <v>414</v>
      </c>
      <c r="D99" s="202"/>
      <c r="E99" s="233" t="s">
        <v>19</v>
      </c>
      <c r="F99" s="280">
        <v>13</v>
      </c>
      <c r="G99" s="280">
        <v>6</v>
      </c>
      <c r="H99" s="233">
        <v>13</v>
      </c>
      <c r="I99" s="233">
        <v>6</v>
      </c>
      <c r="J99" s="233">
        <v>13</v>
      </c>
      <c r="K99" s="233">
        <v>7</v>
      </c>
      <c r="L99" s="233">
        <v>13</v>
      </c>
      <c r="M99" s="233">
        <v>6</v>
      </c>
      <c r="O99" s="36"/>
      <c r="P99" s="36"/>
    </row>
    <row r="100" spans="2:16" ht="16.149999999999999" customHeight="1" thickBot="1" x14ac:dyDescent="0.35">
      <c r="B100" s="194"/>
      <c r="C100" s="189"/>
      <c r="D100" s="189"/>
      <c r="E100" s="230"/>
      <c r="F100" s="230"/>
      <c r="G100" s="230"/>
      <c r="H100" s="230"/>
      <c r="I100" s="230"/>
      <c r="J100" s="230"/>
      <c r="K100" s="230"/>
      <c r="L100" s="230"/>
      <c r="M100" s="230"/>
      <c r="O100" s="36"/>
      <c r="P100" s="36"/>
    </row>
    <row r="101" spans="2:16" s="219" customFormat="1" ht="25.15" customHeight="1" thickBot="1" x14ac:dyDescent="0.35">
      <c r="B101" s="259" t="s">
        <v>883</v>
      </c>
      <c r="C101" s="260"/>
      <c r="D101" s="260"/>
      <c r="E101" s="261"/>
      <c r="F101" s="261"/>
      <c r="G101" s="261"/>
      <c r="H101" s="261"/>
      <c r="I101" s="261"/>
      <c r="J101" s="281"/>
      <c r="K101" s="281"/>
      <c r="L101" s="281"/>
      <c r="M101" s="281"/>
      <c r="N101" s="272"/>
      <c r="O101" s="272"/>
      <c r="P101" s="272"/>
    </row>
    <row r="102" spans="2:16" ht="16.149999999999999" customHeight="1" x14ac:dyDescent="0.3">
      <c r="B102" s="194" t="s">
        <v>854</v>
      </c>
      <c r="C102" s="189" t="s">
        <v>414</v>
      </c>
      <c r="D102" s="189"/>
      <c r="E102" s="230" t="s">
        <v>19</v>
      </c>
      <c r="F102" s="279">
        <v>47</v>
      </c>
      <c r="G102" s="279">
        <v>20</v>
      </c>
      <c r="H102" s="230">
        <v>41</v>
      </c>
      <c r="I102" s="230">
        <v>17</v>
      </c>
      <c r="J102" s="230">
        <v>51</v>
      </c>
      <c r="K102" s="230">
        <v>19</v>
      </c>
      <c r="L102" s="230">
        <v>54</v>
      </c>
      <c r="M102" s="230">
        <v>16</v>
      </c>
      <c r="O102" s="36"/>
      <c r="P102" s="36"/>
    </row>
    <row r="103" spans="2:16" ht="16.149999999999999" customHeight="1" thickBot="1" x14ac:dyDescent="0.35">
      <c r="B103" s="263" t="s">
        <v>855</v>
      </c>
      <c r="C103" s="264" t="s">
        <v>414</v>
      </c>
      <c r="D103" s="264"/>
      <c r="E103" s="265" t="s">
        <v>19</v>
      </c>
      <c r="F103" s="282">
        <v>15</v>
      </c>
      <c r="G103" s="282">
        <v>18</v>
      </c>
      <c r="H103" s="265">
        <v>19</v>
      </c>
      <c r="I103" s="265">
        <v>23</v>
      </c>
      <c r="J103" s="265">
        <v>16</v>
      </c>
      <c r="K103" s="265">
        <v>14</v>
      </c>
      <c r="L103" s="265">
        <v>15</v>
      </c>
      <c r="M103" s="265">
        <v>15</v>
      </c>
      <c r="N103" s="14"/>
      <c r="O103" s="14"/>
      <c r="P103" s="14"/>
    </row>
    <row r="104" spans="2:16" ht="10.5" customHeight="1" thickBot="1" x14ac:dyDescent="0.35">
      <c r="B104" s="93"/>
      <c r="C104" s="82"/>
      <c r="D104" s="82"/>
      <c r="E104" s="81"/>
      <c r="F104" s="81"/>
      <c r="G104" s="81"/>
      <c r="H104" s="82"/>
      <c r="I104" s="82"/>
      <c r="J104" s="91"/>
      <c r="K104" s="91"/>
      <c r="L104" s="93"/>
      <c r="M104" s="93"/>
      <c r="N104" s="14"/>
      <c r="O104" s="14"/>
      <c r="P104" s="14"/>
    </row>
    <row r="105" spans="2:16" ht="16.149999999999999" customHeight="1" x14ac:dyDescent="0.3">
      <c r="B105" s="14"/>
      <c r="C105" s="4"/>
      <c r="D105" s="4"/>
      <c r="E105" s="38"/>
      <c r="F105" s="4"/>
      <c r="G105" s="4"/>
      <c r="H105" s="25"/>
      <c r="I105" s="25"/>
      <c r="J105" s="14"/>
      <c r="K105" s="14"/>
      <c r="L105" s="14"/>
      <c r="M105" s="14"/>
      <c r="N105" s="14"/>
      <c r="O105" s="14"/>
      <c r="P105" s="14"/>
    </row>
    <row r="106" spans="2:16" s="37" customFormat="1" ht="28.15" customHeight="1" x14ac:dyDescent="0.3">
      <c r="B106" s="167" t="s">
        <v>884</v>
      </c>
      <c r="E106" s="283"/>
      <c r="G106" s="168"/>
      <c r="H106" s="168"/>
      <c r="I106" s="168"/>
      <c r="J106" s="168"/>
      <c r="K106" s="168"/>
    </row>
    <row r="107" spans="2:16" s="286" customFormat="1" ht="21" customHeight="1" x14ac:dyDescent="0.3">
      <c r="B107" s="284" t="s">
        <v>841</v>
      </c>
      <c r="C107" s="284" t="s">
        <v>578</v>
      </c>
      <c r="D107" s="284" t="s">
        <v>650</v>
      </c>
      <c r="E107" s="296" t="s">
        <v>14</v>
      </c>
      <c r="F107" s="296" t="s">
        <v>822</v>
      </c>
      <c r="G107" s="296" t="s">
        <v>828</v>
      </c>
      <c r="H107" s="296" t="s">
        <v>829</v>
      </c>
      <c r="I107" s="296" t="s">
        <v>835</v>
      </c>
      <c r="J107" s="296" t="s">
        <v>859</v>
      </c>
      <c r="K107" s="285"/>
    </row>
    <row r="108" spans="2:16" s="171" customFormat="1" ht="10.15" customHeight="1" x14ac:dyDescent="0.3">
      <c r="B108" s="287"/>
      <c r="C108" s="287"/>
      <c r="D108" s="287"/>
      <c r="E108" s="288"/>
      <c r="F108" s="288"/>
      <c r="G108" s="288"/>
      <c r="H108" s="288"/>
      <c r="I108" s="288"/>
      <c r="J108" s="288"/>
      <c r="K108" s="268"/>
    </row>
    <row r="109" spans="2:16" ht="16.149999999999999" customHeight="1" x14ac:dyDescent="0.3">
      <c r="B109" s="194" t="s">
        <v>36</v>
      </c>
      <c r="C109" s="194" t="s">
        <v>414</v>
      </c>
      <c r="D109" s="194"/>
      <c r="E109" s="194" t="s">
        <v>19</v>
      </c>
      <c r="F109" s="230">
        <v>11.7</v>
      </c>
      <c r="G109" s="230">
        <v>14.4</v>
      </c>
      <c r="H109" s="230">
        <v>16.100000000000001</v>
      </c>
      <c r="I109" s="230">
        <v>11</v>
      </c>
      <c r="J109" s="230">
        <v>12</v>
      </c>
      <c r="L109" s="14"/>
      <c r="M109" s="14"/>
      <c r="N109" s="14"/>
      <c r="O109" s="14"/>
      <c r="P109" s="14"/>
    </row>
    <row r="110" spans="2:16" ht="16.149999999999999" customHeight="1" x14ac:dyDescent="0.3">
      <c r="B110" s="194" t="s">
        <v>885</v>
      </c>
      <c r="C110" s="194" t="s">
        <v>414</v>
      </c>
      <c r="D110" s="194"/>
      <c r="E110" s="194" t="s">
        <v>19</v>
      </c>
      <c r="F110" s="230">
        <v>8.1</v>
      </c>
      <c r="G110" s="230">
        <v>11.5</v>
      </c>
      <c r="H110" s="230">
        <v>13.4</v>
      </c>
      <c r="I110" s="230">
        <v>7</v>
      </c>
      <c r="J110" s="230">
        <v>7.1</v>
      </c>
      <c r="L110" s="14"/>
      <c r="M110" s="14"/>
      <c r="N110" s="14"/>
      <c r="O110" s="14"/>
      <c r="P110" s="14"/>
    </row>
    <row r="111" spans="2:16" ht="9.75" customHeight="1" thickBot="1" x14ac:dyDescent="0.35">
      <c r="B111" s="80"/>
      <c r="C111" s="82"/>
      <c r="D111" s="82"/>
      <c r="E111" s="81"/>
      <c r="F111" s="81"/>
      <c r="G111" s="91"/>
      <c r="H111" s="91"/>
      <c r="I111" s="91"/>
      <c r="J111" s="91"/>
      <c r="L111" s="14"/>
      <c r="M111" s="14"/>
      <c r="N111" s="14"/>
      <c r="O111" s="14"/>
      <c r="P111" s="14"/>
    </row>
    <row r="112" spans="2:16" ht="16.149999999999999" customHeight="1" x14ac:dyDescent="0.3">
      <c r="E112" s="38"/>
      <c r="F112" s="25"/>
      <c r="G112" s="25"/>
      <c r="H112" s="25"/>
      <c r="I112" s="25"/>
      <c r="J112" s="25"/>
      <c r="L112" s="14"/>
      <c r="M112" s="14"/>
      <c r="N112" s="14"/>
      <c r="O112" s="14"/>
      <c r="P112" s="14"/>
    </row>
    <row r="113" spans="2:16" s="289" customFormat="1" ht="28.15" customHeight="1" x14ac:dyDescent="0.3">
      <c r="B113" s="167" t="s">
        <v>886</v>
      </c>
      <c r="E113" s="290"/>
      <c r="G113" s="291"/>
      <c r="H113" s="291"/>
      <c r="I113" s="291"/>
      <c r="J113" s="291"/>
      <c r="K113" s="291"/>
    </row>
    <row r="114" spans="2:16" s="286" customFormat="1" ht="21" customHeight="1" x14ac:dyDescent="0.3">
      <c r="B114" s="292" t="s">
        <v>887</v>
      </c>
      <c r="C114" s="292" t="s">
        <v>578</v>
      </c>
      <c r="D114" s="292" t="s">
        <v>650</v>
      </c>
      <c r="E114" s="293" t="s">
        <v>14</v>
      </c>
      <c r="F114" s="293" t="s">
        <v>822</v>
      </c>
      <c r="G114" s="293" t="s">
        <v>828</v>
      </c>
      <c r="H114" s="293" t="s">
        <v>829</v>
      </c>
      <c r="I114" s="293" t="s">
        <v>835</v>
      </c>
      <c r="J114" s="293" t="s">
        <v>859</v>
      </c>
      <c r="K114" s="285"/>
    </row>
    <row r="115" spans="2:16" s="171" customFormat="1" ht="10.15" customHeight="1" x14ac:dyDescent="0.3">
      <c r="B115" s="249"/>
      <c r="C115" s="249"/>
      <c r="D115" s="249"/>
      <c r="E115" s="294"/>
      <c r="F115" s="294"/>
      <c r="G115" s="294"/>
      <c r="H115" s="294"/>
      <c r="I115" s="294"/>
      <c r="J115" s="294"/>
      <c r="K115" s="268"/>
      <c r="L115" s="268"/>
    </row>
    <row r="116" spans="2:16" ht="16.149999999999999" customHeight="1" x14ac:dyDescent="0.3">
      <c r="B116" s="194" t="s">
        <v>888</v>
      </c>
      <c r="C116" s="189" t="s">
        <v>414</v>
      </c>
      <c r="D116" s="189"/>
      <c r="E116" s="230" t="s">
        <v>19</v>
      </c>
      <c r="F116" s="295">
        <v>23</v>
      </c>
      <c r="G116" s="193">
        <v>24</v>
      </c>
      <c r="H116" s="193">
        <v>28</v>
      </c>
      <c r="I116" s="193">
        <v>30</v>
      </c>
      <c r="J116" s="193">
        <v>31</v>
      </c>
      <c r="K116" s="14"/>
      <c r="L116" s="14"/>
      <c r="M116" s="14"/>
      <c r="N116" s="14"/>
      <c r="O116" s="14"/>
      <c r="P116" s="14"/>
    </row>
    <row r="117" spans="2:16" ht="16.149999999999999" customHeight="1" x14ac:dyDescent="0.3">
      <c r="B117" s="194" t="s">
        <v>889</v>
      </c>
      <c r="C117" s="189"/>
      <c r="D117" s="189"/>
      <c r="E117" s="230"/>
      <c r="F117" s="295"/>
      <c r="G117" s="295"/>
      <c r="H117" s="193"/>
      <c r="I117" s="193"/>
      <c r="J117" s="193"/>
      <c r="K117" s="14"/>
      <c r="L117" s="14"/>
      <c r="M117" s="14"/>
      <c r="N117" s="14"/>
      <c r="O117" s="14"/>
      <c r="P117" s="14"/>
    </row>
    <row r="118" spans="2:16" ht="16.149999999999999" customHeight="1" x14ac:dyDescent="0.3">
      <c r="B118" s="194" t="s">
        <v>890</v>
      </c>
      <c r="C118" s="189"/>
      <c r="D118" s="189"/>
      <c r="E118" s="230" t="s">
        <v>27</v>
      </c>
      <c r="F118" s="295">
        <v>0</v>
      </c>
      <c r="G118" s="295" t="s">
        <v>891</v>
      </c>
      <c r="H118" s="295" t="s">
        <v>891</v>
      </c>
      <c r="I118" s="295" t="s">
        <v>891</v>
      </c>
      <c r="J118" s="295" t="s">
        <v>891</v>
      </c>
      <c r="K118" s="14"/>
      <c r="L118" s="14"/>
      <c r="M118" s="14"/>
      <c r="N118" s="14"/>
      <c r="O118" s="14"/>
      <c r="P118" s="14"/>
    </row>
    <row r="119" spans="2:16" ht="16.149999999999999" customHeight="1" x14ac:dyDescent="0.3">
      <c r="B119" s="194" t="s">
        <v>892</v>
      </c>
      <c r="C119" s="189"/>
      <c r="D119" s="189"/>
      <c r="E119" s="230" t="s">
        <v>27</v>
      </c>
      <c r="F119" s="295">
        <v>1</v>
      </c>
      <c r="G119" s="295" t="s">
        <v>891</v>
      </c>
      <c r="H119" s="295" t="s">
        <v>891</v>
      </c>
      <c r="I119" s="295" t="s">
        <v>891</v>
      </c>
      <c r="J119" s="295" t="s">
        <v>891</v>
      </c>
      <c r="K119" s="14"/>
      <c r="L119" s="14"/>
      <c r="M119" s="14"/>
      <c r="N119" s="14"/>
      <c r="O119" s="14"/>
      <c r="P119" s="14"/>
    </row>
    <row r="120" spans="2:16" ht="16.149999999999999" customHeight="1" x14ac:dyDescent="0.3">
      <c r="B120" s="194" t="s">
        <v>893</v>
      </c>
      <c r="C120" s="189"/>
      <c r="D120" s="189"/>
      <c r="E120" s="230" t="s">
        <v>27</v>
      </c>
      <c r="F120" s="295">
        <v>2</v>
      </c>
      <c r="G120" s="295" t="s">
        <v>891</v>
      </c>
      <c r="H120" s="295" t="s">
        <v>891</v>
      </c>
      <c r="I120" s="295" t="s">
        <v>891</v>
      </c>
      <c r="J120" s="295" t="s">
        <v>891</v>
      </c>
      <c r="K120" s="14"/>
      <c r="L120" s="14"/>
      <c r="M120" s="14"/>
      <c r="N120" s="14"/>
      <c r="O120" s="14"/>
      <c r="P120" s="14"/>
    </row>
    <row r="121" spans="2:16" ht="9.75" customHeight="1" thickBot="1" x14ac:dyDescent="0.35">
      <c r="B121" s="650"/>
      <c r="C121" s="651"/>
      <c r="D121" s="651"/>
      <c r="E121" s="651"/>
      <c r="F121" s="651"/>
      <c r="G121" s="651"/>
      <c r="H121" s="651"/>
      <c r="I121" s="651"/>
      <c r="J121" s="651"/>
      <c r="K121" s="14"/>
      <c r="L121" s="14"/>
      <c r="M121" s="14"/>
      <c r="N121" s="14"/>
      <c r="O121" s="14"/>
      <c r="P121" s="14"/>
    </row>
    <row r="122" spans="2:16" ht="16.149999999999999" customHeight="1" x14ac:dyDescent="0.3">
      <c r="B122" s="654" t="s">
        <v>894</v>
      </c>
      <c r="C122" s="655"/>
      <c r="D122" s="656"/>
      <c r="E122" s="656"/>
      <c r="F122" s="656"/>
      <c r="G122" s="657"/>
      <c r="H122" s="656"/>
      <c r="I122" s="656"/>
      <c r="J122" s="656"/>
      <c r="K122" s="74"/>
      <c r="L122" s="14"/>
      <c r="M122" s="14"/>
      <c r="N122" s="14"/>
      <c r="O122" s="14"/>
      <c r="P122" s="14"/>
    </row>
    <row r="123" spans="2:16" s="37" customFormat="1" ht="28.15" customHeight="1" x14ac:dyDescent="0.3">
      <c r="B123" s="167" t="s">
        <v>895</v>
      </c>
      <c r="E123" s="283"/>
      <c r="G123" s="168"/>
      <c r="H123" s="168"/>
      <c r="I123" s="168"/>
      <c r="J123" s="168"/>
      <c r="K123" s="168"/>
    </row>
    <row r="124" spans="2:16" s="171" customFormat="1" ht="21" customHeight="1" x14ac:dyDescent="0.3">
      <c r="B124" s="284" t="s">
        <v>841</v>
      </c>
      <c r="C124" s="284" t="s">
        <v>578</v>
      </c>
      <c r="D124" s="284" t="s">
        <v>650</v>
      </c>
      <c r="E124" s="284" t="s">
        <v>14</v>
      </c>
      <c r="F124" s="824" t="s">
        <v>822</v>
      </c>
      <c r="G124" s="824"/>
      <c r="H124" s="824" t="s">
        <v>828</v>
      </c>
      <c r="I124" s="824"/>
      <c r="J124" s="824" t="s">
        <v>829</v>
      </c>
      <c r="K124" s="824"/>
      <c r="L124" s="824" t="s">
        <v>835</v>
      </c>
      <c r="M124" s="824"/>
      <c r="N124" s="268"/>
      <c r="O124" s="268"/>
    </row>
    <row r="125" spans="2:16" s="171" customFormat="1" ht="21" customHeight="1" x14ac:dyDescent="0.3">
      <c r="B125" s="284"/>
      <c r="C125" s="284"/>
      <c r="D125" s="284"/>
      <c r="E125" s="284"/>
      <c r="F125" s="269" t="s">
        <v>1186</v>
      </c>
      <c r="G125" s="269" t="s">
        <v>1187</v>
      </c>
      <c r="H125" s="773" t="s">
        <v>1186</v>
      </c>
      <c r="I125" s="773" t="s">
        <v>1187</v>
      </c>
      <c r="J125" s="773" t="s">
        <v>1186</v>
      </c>
      <c r="K125" s="773" t="s">
        <v>1187</v>
      </c>
      <c r="L125" s="773" t="s">
        <v>1186</v>
      </c>
      <c r="M125" s="773" t="s">
        <v>1187</v>
      </c>
      <c r="N125" s="268"/>
      <c r="O125" s="268"/>
    </row>
    <row r="126" spans="2:16" s="171" customFormat="1" ht="10.15" customHeight="1" x14ac:dyDescent="0.3">
      <c r="B126" s="213"/>
      <c r="C126" s="179"/>
      <c r="D126" s="179"/>
      <c r="E126" s="180"/>
      <c r="F126" s="180"/>
      <c r="G126" s="180"/>
      <c r="H126" s="180"/>
      <c r="I126" s="180"/>
      <c r="J126" s="180"/>
      <c r="K126" s="180"/>
      <c r="L126" s="180"/>
      <c r="M126" s="180"/>
      <c r="N126" s="268"/>
      <c r="O126" s="268"/>
    </row>
    <row r="127" spans="2:16" ht="16.149999999999999" customHeight="1" x14ac:dyDescent="0.3">
      <c r="B127" s="194" t="s">
        <v>896</v>
      </c>
      <c r="C127" s="189" t="s">
        <v>418</v>
      </c>
      <c r="D127" s="189"/>
      <c r="E127" s="230" t="s">
        <v>27</v>
      </c>
      <c r="F127" s="279">
        <v>120</v>
      </c>
      <c r="G127" s="279">
        <v>42</v>
      </c>
      <c r="H127" s="230">
        <v>75</v>
      </c>
      <c r="I127" s="230">
        <v>45</v>
      </c>
      <c r="J127" s="230">
        <v>70</v>
      </c>
      <c r="K127" s="230">
        <v>33</v>
      </c>
      <c r="L127" s="230">
        <v>65</v>
      </c>
      <c r="M127" s="230">
        <v>38</v>
      </c>
      <c r="O127" s="36"/>
      <c r="P127" s="14"/>
    </row>
    <row r="128" spans="2:16" ht="9.75" customHeight="1" thickBot="1" x14ac:dyDescent="0.35">
      <c r="B128" s="80"/>
      <c r="C128" s="82"/>
      <c r="D128" s="82"/>
      <c r="E128" s="81"/>
      <c r="F128" s="81"/>
      <c r="G128" s="81"/>
      <c r="H128" s="81"/>
      <c r="I128" s="81"/>
      <c r="J128" s="81"/>
      <c r="K128" s="81"/>
      <c r="L128" s="81"/>
      <c r="M128" s="81"/>
      <c r="O128" s="36"/>
      <c r="P128" s="14"/>
    </row>
    <row r="129" spans="2:16" ht="16.149999999999999" customHeight="1" x14ac:dyDescent="0.3">
      <c r="B129" s="36"/>
      <c r="C129" s="36"/>
      <c r="D129" s="36"/>
      <c r="E129" s="36"/>
      <c r="F129" s="36"/>
      <c r="G129" s="36"/>
      <c r="H129" s="36"/>
      <c r="I129" s="36"/>
      <c r="J129" s="36"/>
      <c r="O129" s="36"/>
      <c r="P129" s="36"/>
    </row>
    <row r="130" spans="2:16" s="37" customFormat="1" ht="28.15" customHeight="1" x14ac:dyDescent="0.3">
      <c r="B130" s="167" t="s">
        <v>897</v>
      </c>
      <c r="E130" s="283"/>
      <c r="G130" s="168"/>
      <c r="H130" s="168"/>
    </row>
    <row r="131" spans="2:16" s="286" customFormat="1" ht="21" customHeight="1" x14ac:dyDescent="0.3">
      <c r="B131" s="292" t="s">
        <v>841</v>
      </c>
      <c r="C131" s="292" t="s">
        <v>578</v>
      </c>
      <c r="D131" s="292" t="s">
        <v>650</v>
      </c>
      <c r="E131" s="292" t="s">
        <v>14</v>
      </c>
      <c r="F131" s="292" t="s">
        <v>822</v>
      </c>
      <c r="G131" s="292" t="s">
        <v>898</v>
      </c>
      <c r="H131" s="292" t="s">
        <v>829</v>
      </c>
      <c r="I131" s="292" t="s">
        <v>835</v>
      </c>
    </row>
    <row r="132" spans="2:16" s="171" customFormat="1" ht="10.15" customHeight="1" thickBot="1" x14ac:dyDescent="0.35">
      <c r="B132" s="287"/>
      <c r="C132" s="287"/>
      <c r="D132" s="287"/>
      <c r="E132" s="288"/>
      <c r="F132" s="288"/>
      <c r="G132" s="288"/>
      <c r="H132" s="288"/>
      <c r="I132" s="288"/>
    </row>
    <row r="133" spans="2:16" s="171" customFormat="1" ht="24.75" customHeight="1" thickBot="1" x14ac:dyDescent="0.35">
      <c r="B133" s="492" t="s">
        <v>54</v>
      </c>
      <c r="C133" s="658"/>
      <c r="D133" s="658"/>
      <c r="E133" s="659"/>
      <c r="F133" s="658"/>
      <c r="G133" s="660"/>
      <c r="H133" s="660"/>
      <c r="I133" s="661"/>
    </row>
    <row r="134" spans="2:16" ht="16.149999999999999" customHeight="1" x14ac:dyDescent="0.3">
      <c r="B134" s="662" t="s">
        <v>899</v>
      </c>
      <c r="C134" s="497" t="s">
        <v>445</v>
      </c>
      <c r="D134" s="497"/>
      <c r="E134" s="663" t="s">
        <v>55</v>
      </c>
      <c r="F134" s="664">
        <v>58294</v>
      </c>
      <c r="G134" s="665">
        <v>40542</v>
      </c>
      <c r="H134" s="665">
        <f>H138+H139+H140</f>
        <v>39913</v>
      </c>
      <c r="I134" s="665">
        <v>34342.5</v>
      </c>
      <c r="J134" s="36"/>
      <c r="N134" s="14"/>
      <c r="O134" s="14"/>
      <c r="P134" s="14"/>
    </row>
    <row r="135" spans="2:16" ht="13" thickBot="1" x14ac:dyDescent="0.35">
      <c r="B135" s="650" t="s">
        <v>56</v>
      </c>
      <c r="C135" s="651" t="s">
        <v>445</v>
      </c>
      <c r="D135" s="651"/>
      <c r="E135" s="652" t="s">
        <v>55</v>
      </c>
      <c r="F135" s="666">
        <v>19</v>
      </c>
      <c r="G135" s="298">
        <v>15</v>
      </c>
      <c r="H135" s="298">
        <f>H134/(J68+K68)</f>
        <v>16.969812925170068</v>
      </c>
      <c r="I135" s="298">
        <v>16</v>
      </c>
      <c r="J135" s="36"/>
      <c r="N135" s="14"/>
      <c r="O135" s="14"/>
      <c r="P135" s="14"/>
    </row>
    <row r="136" spans="2:16" ht="16.149999999999999" customHeight="1" thickBot="1" x14ac:dyDescent="0.35">
      <c r="B136" s="662"/>
      <c r="C136" s="497"/>
      <c r="D136" s="663"/>
      <c r="E136" s="663"/>
      <c r="F136" s="500"/>
      <c r="G136" s="665"/>
      <c r="H136" s="665"/>
      <c r="I136" s="665"/>
      <c r="J136" s="36"/>
      <c r="N136" s="14"/>
      <c r="O136" s="14"/>
      <c r="P136" s="14"/>
    </row>
    <row r="137" spans="2:16" s="219" customFormat="1" ht="25.15" customHeight="1" thickBot="1" x14ac:dyDescent="0.35">
      <c r="B137" s="667" t="s">
        <v>57</v>
      </c>
      <c r="C137" s="668"/>
      <c r="D137" s="668"/>
      <c r="E137" s="669"/>
      <c r="F137" s="668"/>
      <c r="G137" s="670"/>
      <c r="H137" s="670"/>
      <c r="I137" s="671"/>
      <c r="J137" s="272"/>
      <c r="K137" s="272"/>
      <c r="L137" s="272"/>
      <c r="M137" s="272"/>
    </row>
    <row r="138" spans="2:16" ht="16.149999999999999" customHeight="1" x14ac:dyDescent="0.3">
      <c r="B138" s="672" t="s">
        <v>900</v>
      </c>
      <c r="C138" s="673" t="s">
        <v>445</v>
      </c>
      <c r="D138" s="673"/>
      <c r="E138" s="674" t="s">
        <v>55</v>
      </c>
      <c r="F138" s="675">
        <v>11188.5</v>
      </c>
      <c r="G138" s="676">
        <v>7491.5</v>
      </c>
      <c r="H138" s="676">
        <v>6498.5</v>
      </c>
      <c r="I138" s="676">
        <v>3628.5</v>
      </c>
      <c r="J138" s="36"/>
      <c r="K138" s="14"/>
      <c r="L138" s="14"/>
      <c r="M138" s="14"/>
      <c r="N138" s="14"/>
      <c r="O138" s="14"/>
      <c r="P138" s="14"/>
    </row>
    <row r="139" spans="2:16" ht="16.149999999999999" customHeight="1" x14ac:dyDescent="0.3">
      <c r="B139" s="194" t="s">
        <v>901</v>
      </c>
      <c r="C139" s="189" t="s">
        <v>445</v>
      </c>
      <c r="D139" s="189"/>
      <c r="E139" s="230" t="s">
        <v>55</v>
      </c>
      <c r="F139" s="301">
        <v>34180</v>
      </c>
      <c r="G139" s="298">
        <v>30919.5</v>
      </c>
      <c r="H139" s="298">
        <v>30846.5</v>
      </c>
      <c r="I139" s="298">
        <v>23100.5</v>
      </c>
      <c r="J139" s="36"/>
      <c r="K139" s="14"/>
      <c r="L139" s="14"/>
      <c r="M139" s="14"/>
      <c r="N139" s="14"/>
      <c r="O139" s="14"/>
      <c r="P139" s="14"/>
    </row>
    <row r="140" spans="2:16" ht="16.149999999999999" customHeight="1" thickBot="1" x14ac:dyDescent="0.35">
      <c r="B140" s="231" t="s">
        <v>902</v>
      </c>
      <c r="C140" s="202" t="s">
        <v>445</v>
      </c>
      <c r="D140" s="202"/>
      <c r="E140" s="233" t="s">
        <v>55</v>
      </c>
      <c r="F140" s="302">
        <v>12925</v>
      </c>
      <c r="G140" s="303">
        <v>2130</v>
      </c>
      <c r="H140" s="303">
        <v>2568</v>
      </c>
      <c r="I140" s="303">
        <v>7613.5</v>
      </c>
      <c r="J140" s="36"/>
      <c r="K140" s="14"/>
      <c r="L140" s="14"/>
      <c r="M140" s="14"/>
      <c r="N140" s="14"/>
      <c r="O140" s="14"/>
      <c r="P140" s="14"/>
    </row>
    <row r="141" spans="2:16" ht="9.75" customHeight="1" thickBot="1" x14ac:dyDescent="0.35">
      <c r="B141" s="82"/>
      <c r="C141" s="92"/>
      <c r="D141" s="92"/>
      <c r="E141" s="93"/>
      <c r="F141" s="81"/>
      <c r="G141" s="81"/>
      <c r="H141" s="81"/>
      <c r="I141" s="81"/>
      <c r="O141" s="14"/>
      <c r="P141" s="14"/>
    </row>
    <row r="142" spans="2:16" ht="16.149999999999999" customHeight="1" x14ac:dyDescent="0.3">
      <c r="O142" s="14"/>
      <c r="P142" s="14"/>
    </row>
    <row r="143" spans="2:16" ht="16.149999999999999" customHeight="1" x14ac:dyDescent="0.3">
      <c r="O143" s="14"/>
      <c r="P143" s="14"/>
    </row>
    <row r="144" spans="2:16" ht="16.149999999999999" customHeight="1" x14ac:dyDescent="0.3">
      <c r="O144" s="14"/>
      <c r="P144" s="14"/>
    </row>
    <row r="145" spans="1:28" ht="16.149999999999999" customHeight="1" x14ac:dyDescent="0.3">
      <c r="O145" s="14"/>
      <c r="P145" s="14"/>
    </row>
    <row r="146" spans="1:28" ht="16.149999999999999" customHeight="1" x14ac:dyDescent="0.3">
      <c r="O146" s="14"/>
      <c r="P146" s="14"/>
    </row>
    <row r="147" spans="1:28" ht="16.149999999999999" customHeight="1" x14ac:dyDescent="0.3">
      <c r="O147" s="14"/>
      <c r="P147" s="14"/>
    </row>
    <row r="148" spans="1:28" ht="16.149999999999999" customHeight="1" x14ac:dyDescent="0.3">
      <c r="O148" s="14"/>
      <c r="P148" s="14"/>
    </row>
    <row r="160" spans="1:28" s="38" customFormat="1" ht="16.149999999999999" customHeight="1" x14ac:dyDescent="0.3">
      <c r="A160" s="14"/>
      <c r="B160" s="4"/>
      <c r="C160" s="34"/>
      <c r="D160" s="34"/>
      <c r="E160" s="14"/>
      <c r="I160" s="4"/>
      <c r="K160" s="36"/>
      <c r="L160" s="36"/>
      <c r="M160" s="36"/>
      <c r="N160" s="36"/>
      <c r="P160" s="57"/>
      <c r="Q160" s="14"/>
      <c r="R160" s="14"/>
      <c r="S160" s="14"/>
      <c r="T160" s="14"/>
      <c r="U160" s="14"/>
      <c r="V160" s="14"/>
      <c r="W160" s="14"/>
      <c r="X160" s="14"/>
      <c r="Y160" s="14"/>
      <c r="Z160" s="14"/>
      <c r="AA160" s="14"/>
      <c r="AB160" s="14"/>
    </row>
    <row r="161" spans="1:28" s="38" customFormat="1" ht="16.149999999999999" customHeight="1" x14ac:dyDescent="0.3">
      <c r="A161" s="14"/>
      <c r="B161" s="4"/>
      <c r="C161" s="34"/>
      <c r="D161" s="34"/>
      <c r="E161" s="14"/>
      <c r="I161" s="4"/>
      <c r="K161" s="36"/>
      <c r="L161" s="36"/>
      <c r="M161" s="36"/>
      <c r="N161" s="36"/>
      <c r="P161" s="57"/>
      <c r="Q161" s="14"/>
      <c r="R161" s="14"/>
      <c r="S161" s="14"/>
      <c r="T161" s="14"/>
      <c r="U161" s="14"/>
      <c r="V161" s="14"/>
      <c r="W161" s="14"/>
      <c r="X161" s="14"/>
      <c r="Y161" s="14"/>
      <c r="Z161" s="14"/>
      <c r="AA161" s="14"/>
      <c r="AB161" s="14"/>
    </row>
    <row r="162" spans="1:28" s="37" customFormat="1" ht="28.15" customHeight="1" thickBot="1" x14ac:dyDescent="0.35">
      <c r="B162" s="167" t="s">
        <v>903</v>
      </c>
      <c r="G162" s="168"/>
      <c r="H162" s="168"/>
      <c r="I162" s="168"/>
      <c r="J162" s="168"/>
      <c r="K162" s="168"/>
    </row>
    <row r="163" spans="1:28" s="304" customFormat="1" ht="21" customHeight="1" x14ac:dyDescent="0.3">
      <c r="B163" s="677" t="s">
        <v>841</v>
      </c>
      <c r="C163" s="677" t="s">
        <v>578</v>
      </c>
      <c r="D163" s="677" t="s">
        <v>650</v>
      </c>
      <c r="E163" s="677" t="s">
        <v>14</v>
      </c>
      <c r="F163" s="678" t="s">
        <v>822</v>
      </c>
      <c r="G163" s="678" t="s">
        <v>828</v>
      </c>
      <c r="H163" s="678" t="s">
        <v>829</v>
      </c>
      <c r="I163" s="679" t="s">
        <v>835</v>
      </c>
      <c r="J163" s="679" t="s">
        <v>859</v>
      </c>
    </row>
    <row r="164" spans="1:28" s="70" customFormat="1" ht="10.15" customHeight="1" thickBot="1" x14ac:dyDescent="0.35">
      <c r="B164" s="306"/>
      <c r="C164" s="306"/>
      <c r="D164" s="306"/>
      <c r="E164" s="306"/>
      <c r="F164" s="307"/>
      <c r="G164" s="307"/>
      <c r="H164" s="307"/>
      <c r="I164" s="308"/>
      <c r="J164" s="308"/>
    </row>
    <row r="165" spans="1:28" s="219" customFormat="1" ht="25.15" customHeight="1" thickBot="1" x14ac:dyDescent="0.35">
      <c r="B165" s="492" t="s">
        <v>250</v>
      </c>
      <c r="C165" s="658"/>
      <c r="D165" s="493"/>
      <c r="E165" s="658"/>
      <c r="F165" s="680"/>
      <c r="G165" s="680"/>
      <c r="H165" s="680"/>
      <c r="I165" s="680"/>
      <c r="J165" s="680"/>
    </row>
    <row r="166" spans="1:28" ht="16.149999999999999" customHeight="1" x14ac:dyDescent="0.3">
      <c r="B166" s="496" t="s">
        <v>904</v>
      </c>
      <c r="C166" s="497" t="s">
        <v>438</v>
      </c>
      <c r="D166" s="681"/>
      <c r="E166" s="497" t="s">
        <v>19</v>
      </c>
      <c r="F166" s="682">
        <v>1</v>
      </c>
      <c r="G166" s="683">
        <v>1</v>
      </c>
      <c r="H166" s="683">
        <v>1</v>
      </c>
      <c r="I166" s="683">
        <v>1</v>
      </c>
      <c r="J166" s="683">
        <v>1</v>
      </c>
      <c r="K166" s="14"/>
      <c r="L166" s="14"/>
      <c r="M166" s="14"/>
      <c r="N166" s="14"/>
      <c r="O166" s="14"/>
      <c r="P166" s="14"/>
    </row>
    <row r="167" spans="1:28" ht="16.149999999999999" customHeight="1" x14ac:dyDescent="0.3">
      <c r="B167" s="684" t="s">
        <v>608</v>
      </c>
      <c r="C167" s="651"/>
      <c r="D167" s="685"/>
      <c r="E167" s="685" t="s">
        <v>27</v>
      </c>
      <c r="F167" s="686">
        <v>4900</v>
      </c>
      <c r="G167" s="311">
        <v>4334</v>
      </c>
      <c r="H167" s="311">
        <v>3842</v>
      </c>
      <c r="I167" s="298">
        <v>3509</v>
      </c>
      <c r="J167" s="298">
        <v>2216</v>
      </c>
      <c r="K167" s="14"/>
      <c r="L167" s="14"/>
      <c r="M167" s="14"/>
      <c r="N167" s="14"/>
      <c r="O167" s="14"/>
      <c r="P167" s="14"/>
    </row>
    <row r="168" spans="1:28" ht="16.149999999999999" customHeight="1" thickBot="1" x14ac:dyDescent="0.35">
      <c r="B168" s="687"/>
      <c r="C168" s="688"/>
      <c r="D168" s="689"/>
      <c r="E168" s="689"/>
      <c r="F168" s="690"/>
      <c r="G168" s="690"/>
      <c r="H168" s="690"/>
      <c r="I168" s="691"/>
      <c r="J168" s="691"/>
      <c r="K168" s="14"/>
      <c r="L168" s="14"/>
      <c r="M168" s="14"/>
      <c r="N168" s="14"/>
      <c r="O168" s="14"/>
      <c r="P168" s="14"/>
    </row>
    <row r="169" spans="1:28" s="219" customFormat="1" ht="25.15" customHeight="1" thickBot="1" x14ac:dyDescent="0.35">
      <c r="B169" s="667" t="s">
        <v>1054</v>
      </c>
      <c r="C169" s="668"/>
      <c r="D169" s="692"/>
      <c r="E169" s="668"/>
      <c r="F169" s="693"/>
      <c r="G169" s="693"/>
      <c r="H169" s="693"/>
      <c r="I169" s="693"/>
      <c r="J169" s="693"/>
    </row>
    <row r="170" spans="1:28" ht="16.149999999999999" customHeight="1" x14ac:dyDescent="0.3">
      <c r="B170" s="694" t="s">
        <v>905</v>
      </c>
      <c r="C170" s="673"/>
      <c r="D170" s="695" t="s">
        <v>906</v>
      </c>
      <c r="E170" s="695" t="s">
        <v>27</v>
      </c>
      <c r="F170" s="696">
        <v>2</v>
      </c>
      <c r="G170" s="697">
        <v>20</v>
      </c>
      <c r="H170" s="697">
        <v>6</v>
      </c>
      <c r="I170" s="698">
        <v>1</v>
      </c>
      <c r="J170" s="698">
        <v>4</v>
      </c>
      <c r="K170" s="14"/>
      <c r="L170" s="14"/>
      <c r="M170" s="14"/>
      <c r="N170" s="14"/>
      <c r="O170" s="14"/>
      <c r="P170" s="14"/>
    </row>
    <row r="171" spans="1:28" ht="15.75" customHeight="1" thickBot="1" x14ac:dyDescent="0.35">
      <c r="B171" s="684" t="s">
        <v>907</v>
      </c>
      <c r="C171" s="651"/>
      <c r="D171" s="685" t="s">
        <v>906</v>
      </c>
      <c r="E171" s="685" t="s">
        <v>27</v>
      </c>
      <c r="F171" s="699">
        <v>0</v>
      </c>
      <c r="G171" s="700">
        <v>1</v>
      </c>
      <c r="H171" s="700">
        <v>1</v>
      </c>
      <c r="I171" s="653">
        <v>0</v>
      </c>
      <c r="J171" s="653">
        <v>0</v>
      </c>
      <c r="K171" s="14"/>
      <c r="L171" s="14"/>
      <c r="M171" s="14"/>
      <c r="N171" s="14"/>
      <c r="O171" s="14"/>
      <c r="P171" s="14"/>
    </row>
    <row r="172" spans="1:28" ht="9.75" customHeight="1" thickBot="1" x14ac:dyDescent="0.35">
      <c r="B172" s="701"/>
      <c r="C172" s="702"/>
      <c r="D172" s="703"/>
      <c r="E172" s="703"/>
      <c r="F172" s="703"/>
      <c r="G172" s="704"/>
      <c r="H172" s="704"/>
      <c r="I172" s="705"/>
      <c r="J172" s="705"/>
      <c r="K172" s="14"/>
      <c r="L172" s="14"/>
      <c r="M172" s="14"/>
      <c r="N172" s="14"/>
      <c r="O172" s="14"/>
      <c r="P172" s="14"/>
    </row>
    <row r="173" spans="1:28" ht="16.149999999999999" customHeight="1" x14ac:dyDescent="0.3">
      <c r="B173" s="57"/>
      <c r="C173" s="313"/>
      <c r="E173" s="25"/>
      <c r="F173" s="25"/>
      <c r="G173" s="25"/>
      <c r="H173" s="25"/>
      <c r="I173" s="25"/>
      <c r="J173" s="25"/>
      <c r="K173" s="25"/>
      <c r="L173" s="14"/>
      <c r="M173" s="14"/>
      <c r="N173" s="14"/>
      <c r="O173" s="14"/>
      <c r="P173" s="14"/>
    </row>
    <row r="174" spans="1:28" ht="25.5" customHeight="1" x14ac:dyDescent="0.3">
      <c r="B174" s="821" t="s">
        <v>1055</v>
      </c>
      <c r="C174" s="821"/>
      <c r="D174" s="821"/>
      <c r="E174" s="821"/>
      <c r="F174" s="821"/>
      <c r="G174" s="821"/>
      <c r="H174" s="821"/>
      <c r="I174" s="821"/>
      <c r="J174" s="821"/>
      <c r="K174" s="821"/>
      <c r="L174" s="14"/>
      <c r="M174" s="14"/>
      <c r="N174" s="14"/>
      <c r="O174" s="14"/>
      <c r="P174" s="14"/>
    </row>
    <row r="175" spans="1:28" ht="16.149999999999999" customHeight="1" x14ac:dyDescent="0.3">
      <c r="B175" s="57"/>
      <c r="C175" s="313"/>
      <c r="E175" s="25"/>
      <c r="F175" s="25"/>
      <c r="G175" s="25"/>
      <c r="H175" s="25"/>
      <c r="I175" s="25"/>
      <c r="J175" s="25"/>
      <c r="K175" s="25"/>
      <c r="L175" s="14"/>
      <c r="M175" s="14"/>
      <c r="N175" s="14"/>
      <c r="O175" s="14"/>
      <c r="P175" s="14"/>
    </row>
    <row r="176" spans="1:28" ht="16.149999999999999" customHeight="1" x14ac:dyDescent="0.3">
      <c r="B176" s="57"/>
      <c r="C176" s="313"/>
      <c r="E176" s="25"/>
      <c r="F176" s="25"/>
      <c r="G176" s="25"/>
      <c r="H176" s="25"/>
      <c r="I176" s="25"/>
      <c r="J176" s="25"/>
      <c r="K176" s="25"/>
      <c r="L176" s="14"/>
      <c r="M176" s="14"/>
      <c r="N176" s="14"/>
      <c r="O176" s="14"/>
      <c r="P176" s="14"/>
    </row>
    <row r="177" spans="2:16" ht="16.149999999999999" customHeight="1" x14ac:dyDescent="0.3">
      <c r="B177" s="57"/>
      <c r="C177" s="313"/>
      <c r="E177" s="25"/>
      <c r="F177" s="25"/>
      <c r="G177" s="25"/>
      <c r="H177" s="25"/>
      <c r="I177" s="25"/>
      <c r="J177" s="25"/>
      <c r="K177" s="25"/>
      <c r="L177" s="14"/>
      <c r="M177" s="14"/>
      <c r="N177" s="14"/>
      <c r="O177" s="14"/>
      <c r="P177" s="14"/>
    </row>
    <row r="178" spans="2:16" ht="16.149999999999999" customHeight="1" x14ac:dyDescent="0.3">
      <c r="B178" s="57"/>
      <c r="C178" s="313"/>
      <c r="E178" s="25"/>
      <c r="F178" s="25"/>
      <c r="G178" s="25"/>
      <c r="H178" s="25"/>
      <c r="I178" s="25"/>
      <c r="J178" s="25"/>
      <c r="K178" s="25"/>
      <c r="L178" s="14"/>
      <c r="M178" s="14"/>
      <c r="N178" s="14"/>
      <c r="O178" s="14"/>
      <c r="P178" s="14"/>
    </row>
    <row r="179" spans="2:16" ht="16.149999999999999" customHeight="1" x14ac:dyDescent="0.3">
      <c r="B179" s="57"/>
      <c r="C179" s="313"/>
      <c r="E179" s="25"/>
      <c r="F179" s="25"/>
      <c r="G179" s="25"/>
      <c r="H179" s="25"/>
      <c r="I179" s="25"/>
      <c r="J179" s="25"/>
      <c r="K179" s="25"/>
      <c r="L179" s="14"/>
      <c r="M179" s="14"/>
      <c r="N179" s="14"/>
      <c r="O179" s="14"/>
      <c r="P179" s="14"/>
    </row>
    <row r="180" spans="2:16" ht="16.149999999999999" customHeight="1" x14ac:dyDescent="0.3">
      <c r="B180" s="57"/>
      <c r="C180" s="313"/>
      <c r="E180" s="25"/>
      <c r="F180" s="25"/>
      <c r="G180" s="25"/>
      <c r="H180" s="25"/>
      <c r="I180" s="25"/>
      <c r="J180" s="25"/>
      <c r="K180" s="25"/>
      <c r="L180" s="14"/>
      <c r="M180" s="14"/>
      <c r="N180" s="14"/>
      <c r="O180" s="14"/>
      <c r="P180" s="14"/>
    </row>
    <row r="181" spans="2:16" ht="16.149999999999999" customHeight="1" x14ac:dyDescent="0.3">
      <c r="B181" s="57"/>
      <c r="C181" s="313"/>
      <c r="E181" s="25"/>
      <c r="F181" s="25"/>
      <c r="G181" s="25"/>
      <c r="H181" s="25"/>
      <c r="I181" s="25"/>
      <c r="J181" s="25"/>
      <c r="K181" s="25"/>
      <c r="L181" s="14"/>
      <c r="M181" s="14"/>
      <c r="N181" s="14"/>
      <c r="O181" s="14"/>
      <c r="P181" s="14"/>
    </row>
    <row r="182" spans="2:16" ht="16.149999999999999" customHeight="1" x14ac:dyDescent="0.3">
      <c r="B182" s="57"/>
      <c r="C182" s="313"/>
      <c r="E182" s="25"/>
      <c r="F182" s="25"/>
      <c r="G182" s="25"/>
      <c r="H182" s="25"/>
      <c r="I182" s="25"/>
      <c r="J182" s="25"/>
      <c r="K182" s="25"/>
      <c r="L182" s="14"/>
      <c r="M182" s="14"/>
      <c r="N182" s="14"/>
      <c r="O182" s="14"/>
      <c r="P182" s="14"/>
    </row>
    <row r="183" spans="2:16" ht="16.149999999999999" customHeight="1" x14ac:dyDescent="0.3">
      <c r="B183" s="57"/>
      <c r="C183" s="313"/>
      <c r="E183" s="25"/>
      <c r="F183" s="25"/>
      <c r="G183" s="25"/>
      <c r="H183" s="25"/>
      <c r="I183" s="25"/>
      <c r="J183" s="25"/>
      <c r="K183" s="25"/>
      <c r="L183" s="14"/>
      <c r="M183" s="14"/>
      <c r="N183" s="14"/>
      <c r="O183" s="14"/>
      <c r="P183" s="14"/>
    </row>
    <row r="184" spans="2:16" ht="16.149999999999999" customHeight="1" x14ac:dyDescent="0.3">
      <c r="B184" s="57"/>
      <c r="C184" s="313"/>
      <c r="E184" s="25"/>
      <c r="F184" s="25"/>
      <c r="G184" s="25"/>
      <c r="H184" s="25"/>
      <c r="I184" s="25"/>
      <c r="J184" s="25"/>
      <c r="K184" s="25"/>
      <c r="L184" s="14"/>
      <c r="M184" s="14"/>
      <c r="N184" s="14"/>
      <c r="O184" s="14"/>
      <c r="P184" s="14"/>
    </row>
    <row r="185" spans="2:16" ht="16.149999999999999" customHeight="1" x14ac:dyDescent="0.3">
      <c r="B185" s="57"/>
      <c r="C185" s="313"/>
      <c r="E185" s="25"/>
      <c r="F185" s="25"/>
      <c r="G185" s="25"/>
      <c r="H185" s="25"/>
      <c r="I185" s="25"/>
      <c r="J185" s="25"/>
      <c r="K185" s="25"/>
      <c r="L185" s="14"/>
      <c r="M185" s="14"/>
      <c r="N185" s="14"/>
      <c r="O185" s="14"/>
      <c r="P185" s="14"/>
    </row>
    <row r="186" spans="2:16" ht="16.149999999999999" customHeight="1" x14ac:dyDescent="0.3">
      <c r="B186" s="57"/>
      <c r="C186" s="313"/>
      <c r="E186" s="25"/>
      <c r="F186" s="25"/>
      <c r="G186" s="25"/>
      <c r="H186" s="25"/>
      <c r="I186" s="25"/>
      <c r="J186" s="25"/>
      <c r="K186" s="25"/>
      <c r="L186" s="14"/>
      <c r="M186" s="14"/>
      <c r="N186" s="14"/>
      <c r="O186" s="14"/>
      <c r="P186" s="14"/>
    </row>
    <row r="187" spans="2:16" ht="16.149999999999999" customHeight="1" x14ac:dyDescent="0.3">
      <c r="B187" s="57"/>
      <c r="C187" s="313"/>
      <c r="E187" s="25"/>
      <c r="F187" s="25"/>
      <c r="G187" s="25"/>
      <c r="H187" s="25"/>
      <c r="I187" s="25"/>
      <c r="J187" s="25"/>
      <c r="K187" s="25"/>
      <c r="L187" s="14"/>
      <c r="M187" s="14"/>
      <c r="N187" s="14"/>
      <c r="O187" s="14"/>
      <c r="P187" s="14"/>
    </row>
    <row r="188" spans="2:16" ht="16.149999999999999" customHeight="1" x14ac:dyDescent="0.3">
      <c r="B188" s="57"/>
      <c r="C188" s="313"/>
      <c r="E188" s="25"/>
      <c r="F188" s="25"/>
      <c r="G188" s="25"/>
      <c r="H188" s="25"/>
      <c r="I188" s="25"/>
      <c r="J188" s="25"/>
      <c r="K188" s="25"/>
      <c r="L188" s="14"/>
      <c r="M188" s="14"/>
      <c r="N188" s="14"/>
      <c r="O188" s="14"/>
      <c r="P188" s="14"/>
    </row>
    <row r="189" spans="2:16" ht="16.149999999999999" customHeight="1" x14ac:dyDescent="0.3">
      <c r="B189" s="57"/>
      <c r="C189" s="313"/>
      <c r="E189" s="25"/>
      <c r="F189" s="25"/>
      <c r="G189" s="25"/>
      <c r="H189" s="25"/>
      <c r="I189" s="25"/>
      <c r="J189" s="25"/>
      <c r="K189" s="25"/>
      <c r="L189" s="14"/>
      <c r="M189" s="14"/>
      <c r="N189" s="14"/>
      <c r="O189" s="14"/>
      <c r="P189" s="14"/>
    </row>
    <row r="190" spans="2:16" ht="16.149999999999999" customHeight="1" x14ac:dyDescent="0.3">
      <c r="B190" s="57"/>
      <c r="C190" s="313"/>
      <c r="E190" s="25"/>
      <c r="F190" s="25"/>
      <c r="G190" s="25"/>
      <c r="H190" s="25"/>
      <c r="I190" s="25"/>
      <c r="J190" s="25"/>
      <c r="K190" s="25"/>
      <c r="L190" s="14"/>
      <c r="M190" s="14"/>
      <c r="N190" s="14"/>
      <c r="O190" s="14"/>
      <c r="P190" s="14"/>
    </row>
    <row r="191" spans="2:16" s="37" customFormat="1" ht="28.15" customHeight="1" thickBot="1" x14ac:dyDescent="0.35">
      <c r="B191" s="167" t="s">
        <v>912</v>
      </c>
      <c r="H191" s="168"/>
      <c r="I191" s="168"/>
      <c r="J191" s="168"/>
      <c r="K191" s="168"/>
    </row>
    <row r="192" spans="2:16" s="304" customFormat="1" ht="21" customHeight="1" x14ac:dyDescent="0.3">
      <c r="B192" s="677" t="s">
        <v>841</v>
      </c>
      <c r="C192" s="677" t="s">
        <v>578</v>
      </c>
      <c r="D192" s="677" t="s">
        <v>650</v>
      </c>
      <c r="E192" s="677" t="s">
        <v>14</v>
      </c>
      <c r="F192" s="677" t="s">
        <v>822</v>
      </c>
      <c r="G192" s="677" t="s">
        <v>828</v>
      </c>
      <c r="H192" s="677" t="s">
        <v>829</v>
      </c>
      <c r="I192" s="677" t="s">
        <v>835</v>
      </c>
      <c r="J192" s="677" t="s">
        <v>859</v>
      </c>
    </row>
    <row r="193" spans="2:16" s="70" customFormat="1" ht="10.15" customHeight="1" thickBot="1" x14ac:dyDescent="0.35">
      <c r="B193" s="306"/>
      <c r="C193" s="306"/>
      <c r="D193" s="306"/>
      <c r="E193" s="306"/>
      <c r="F193" s="307"/>
      <c r="G193" s="307"/>
      <c r="H193" s="307"/>
      <c r="I193" s="314"/>
      <c r="J193" s="308"/>
    </row>
    <row r="194" spans="2:16" s="315" customFormat="1" ht="25.15" customHeight="1" thickBot="1" x14ac:dyDescent="0.35">
      <c r="B194" s="706" t="s">
        <v>913</v>
      </c>
      <c r="C194" s="707"/>
      <c r="D194" s="708"/>
      <c r="E194" s="709"/>
      <c r="F194" s="710"/>
      <c r="G194" s="710"/>
      <c r="H194" s="710"/>
      <c r="I194" s="710"/>
      <c r="J194" s="710"/>
    </row>
    <row r="195" spans="2:16" s="39" customFormat="1" ht="13" x14ac:dyDescent="0.3">
      <c r="B195" s="711" t="s">
        <v>74</v>
      </c>
      <c r="C195" s="712" t="s">
        <v>440</v>
      </c>
      <c r="D195" s="713" t="s">
        <v>914</v>
      </c>
      <c r="E195" s="712" t="s">
        <v>27</v>
      </c>
      <c r="F195" s="714">
        <v>0</v>
      </c>
      <c r="G195" s="715">
        <v>0</v>
      </c>
      <c r="H195" s="715">
        <v>0</v>
      </c>
      <c r="I195" s="715">
        <v>0</v>
      </c>
      <c r="J195" s="715">
        <v>0</v>
      </c>
    </row>
    <row r="196" spans="2:16" ht="12.5" x14ac:dyDescent="0.3">
      <c r="B196" s="318" t="s">
        <v>247</v>
      </c>
      <c r="C196" s="319" t="s">
        <v>440</v>
      </c>
      <c r="D196" s="320" t="s">
        <v>914</v>
      </c>
      <c r="E196" s="319" t="s">
        <v>27</v>
      </c>
      <c r="F196" s="321">
        <v>0</v>
      </c>
      <c r="G196" s="322">
        <v>0</v>
      </c>
      <c r="H196" s="322">
        <v>0</v>
      </c>
      <c r="I196" s="322">
        <v>0</v>
      </c>
      <c r="J196" s="322">
        <v>0</v>
      </c>
      <c r="K196" s="14"/>
      <c r="L196" s="14"/>
      <c r="M196" s="14"/>
      <c r="N196" s="14"/>
      <c r="O196" s="14"/>
      <c r="P196" s="14"/>
    </row>
    <row r="197" spans="2:16" ht="12.5" x14ac:dyDescent="0.3">
      <c r="B197" s="716" t="s">
        <v>915</v>
      </c>
      <c r="C197" s="717" t="s">
        <v>440</v>
      </c>
      <c r="D197" s="718" t="s">
        <v>914</v>
      </c>
      <c r="E197" s="717" t="s">
        <v>27</v>
      </c>
      <c r="F197" s="719">
        <v>0</v>
      </c>
      <c r="G197" s="720">
        <v>0</v>
      </c>
      <c r="H197" s="720">
        <v>0</v>
      </c>
      <c r="I197" s="720">
        <v>0</v>
      </c>
      <c r="J197" s="720">
        <v>0</v>
      </c>
      <c r="K197" s="14"/>
      <c r="L197" s="14"/>
      <c r="M197" s="14"/>
      <c r="N197" s="14"/>
      <c r="O197" s="14"/>
      <c r="P197" s="14"/>
    </row>
    <row r="198" spans="2:16" ht="16.149999999999999" customHeight="1" thickBot="1" x14ac:dyDescent="0.35">
      <c r="B198" s="721"/>
      <c r="C198" s="722"/>
      <c r="D198" s="723"/>
      <c r="E198" s="722"/>
      <c r="F198" s="724"/>
      <c r="G198" s="725"/>
      <c r="H198" s="725"/>
      <c r="I198" s="725"/>
      <c r="J198" s="725"/>
      <c r="K198" s="14"/>
      <c r="L198" s="14"/>
      <c r="M198" s="14"/>
      <c r="N198" s="14"/>
      <c r="O198" s="14"/>
      <c r="P198" s="14"/>
    </row>
    <row r="199" spans="2:16" s="315" customFormat="1" ht="25.15" customHeight="1" thickBot="1" x14ac:dyDescent="0.35">
      <c r="B199" s="726" t="s">
        <v>1202</v>
      </c>
      <c r="C199" s="727"/>
      <c r="D199" s="728"/>
      <c r="E199" s="727"/>
      <c r="F199" s="729"/>
      <c r="G199" s="729"/>
      <c r="H199" s="729"/>
      <c r="I199" s="729"/>
      <c r="J199" s="729"/>
    </row>
    <row r="200" spans="2:16" s="39" customFormat="1" ht="20" customHeight="1" x14ac:dyDescent="0.3">
      <c r="B200" s="730" t="s">
        <v>1203</v>
      </c>
      <c r="C200" s="731"/>
      <c r="D200" s="732"/>
      <c r="E200" s="732" t="s">
        <v>1205</v>
      </c>
      <c r="F200" s="733">
        <v>4.0999999999999996</v>
      </c>
      <c r="G200" s="734">
        <v>3.4</v>
      </c>
      <c r="H200" s="734">
        <v>8.1999999999999993</v>
      </c>
      <c r="I200" s="735">
        <v>7.9</v>
      </c>
      <c r="J200" s="735">
        <v>9.6999999999999993</v>
      </c>
    </row>
    <row r="201" spans="2:16" s="39" customFormat="1" ht="20.5" customHeight="1" x14ac:dyDescent="0.3">
      <c r="B201" s="323" t="s">
        <v>77</v>
      </c>
      <c r="C201" s="316"/>
      <c r="D201" s="317" t="s">
        <v>914</v>
      </c>
      <c r="E201" s="317" t="s">
        <v>916</v>
      </c>
      <c r="F201" s="324">
        <v>17.600000000000001</v>
      </c>
      <c r="G201" s="325">
        <v>19.7</v>
      </c>
      <c r="H201" s="325">
        <v>26.42</v>
      </c>
      <c r="I201" s="326">
        <v>93.98</v>
      </c>
      <c r="J201" s="326">
        <v>95.63</v>
      </c>
    </row>
    <row r="202" spans="2:16" s="39" customFormat="1" ht="21.5" customHeight="1" x14ac:dyDescent="0.3">
      <c r="B202" s="323" t="s">
        <v>80</v>
      </c>
      <c r="C202" s="316" t="s">
        <v>440</v>
      </c>
      <c r="D202" s="317" t="s">
        <v>914</v>
      </c>
      <c r="E202" s="317" t="s">
        <v>917</v>
      </c>
      <c r="F202" s="324">
        <v>2.2000000000000002</v>
      </c>
      <c r="G202" s="325">
        <v>3.4</v>
      </c>
      <c r="H202" s="325">
        <v>3.25</v>
      </c>
      <c r="I202" s="327">
        <v>5.7</v>
      </c>
      <c r="J202" s="327">
        <v>9.09</v>
      </c>
    </row>
    <row r="203" spans="2:16" ht="17" customHeight="1" x14ac:dyDescent="0.3">
      <c r="B203" s="328" t="s">
        <v>918</v>
      </c>
      <c r="C203" s="319" t="s">
        <v>440</v>
      </c>
      <c r="D203" s="320" t="s">
        <v>914</v>
      </c>
      <c r="E203" s="320" t="s">
        <v>919</v>
      </c>
      <c r="F203" s="329">
        <v>1</v>
      </c>
      <c r="G203" s="330">
        <v>2.2799999999999998</v>
      </c>
      <c r="H203" s="330">
        <v>0.99</v>
      </c>
      <c r="I203" s="331">
        <v>4.63</v>
      </c>
      <c r="J203" s="331">
        <v>3.82</v>
      </c>
      <c r="K203" s="14"/>
      <c r="L203" s="14"/>
      <c r="M203" s="14"/>
      <c r="N203" s="14"/>
      <c r="O203" s="14"/>
      <c r="P203" s="14"/>
    </row>
    <row r="204" spans="2:16" ht="12.5" x14ac:dyDescent="0.3">
      <c r="B204" s="328" t="s">
        <v>920</v>
      </c>
      <c r="C204" s="319" t="s">
        <v>440</v>
      </c>
      <c r="D204" s="320" t="s">
        <v>914</v>
      </c>
      <c r="E204" s="320" t="s">
        <v>919</v>
      </c>
      <c r="F204" s="329">
        <v>4</v>
      </c>
      <c r="G204" s="330">
        <v>4.5</v>
      </c>
      <c r="H204" s="330">
        <v>6.25</v>
      </c>
      <c r="I204" s="331">
        <v>8.84</v>
      </c>
      <c r="J204" s="331">
        <v>15.63</v>
      </c>
      <c r="K204" s="14"/>
      <c r="L204" s="14"/>
      <c r="M204" s="14"/>
      <c r="N204" s="14"/>
      <c r="O204" s="14"/>
      <c r="P204" s="14"/>
    </row>
    <row r="205" spans="2:16" s="39" customFormat="1" ht="13" x14ac:dyDescent="0.3">
      <c r="B205" s="323" t="s">
        <v>83</v>
      </c>
      <c r="C205" s="316"/>
      <c r="D205" s="317"/>
      <c r="E205" s="317" t="s">
        <v>921</v>
      </c>
      <c r="F205" s="324">
        <v>0.5</v>
      </c>
      <c r="G205" s="325">
        <v>0.68</v>
      </c>
      <c r="H205" s="325">
        <v>0.85</v>
      </c>
      <c r="I205" s="327">
        <v>1.62</v>
      </c>
      <c r="J205" s="327">
        <v>1.21</v>
      </c>
    </row>
    <row r="206" spans="2:16" ht="12.5" x14ac:dyDescent="0.3">
      <c r="B206" s="328" t="s">
        <v>922</v>
      </c>
      <c r="C206" s="319"/>
      <c r="D206" s="320"/>
      <c r="E206" s="320" t="s">
        <v>921</v>
      </c>
      <c r="F206" s="329">
        <v>0.2</v>
      </c>
      <c r="G206" s="330">
        <v>0.46</v>
      </c>
      <c r="H206" s="330">
        <v>0.25</v>
      </c>
      <c r="I206" s="331">
        <v>2.1800000000000002</v>
      </c>
      <c r="J206" s="331">
        <v>0.82</v>
      </c>
      <c r="K206" s="14"/>
      <c r="L206" s="14"/>
      <c r="M206" s="14"/>
      <c r="N206" s="14"/>
      <c r="O206" s="14"/>
      <c r="P206" s="14"/>
    </row>
    <row r="207" spans="2:16" ht="13" thickBot="1" x14ac:dyDescent="0.35">
      <c r="B207" s="736" t="s">
        <v>923</v>
      </c>
      <c r="C207" s="717"/>
      <c r="D207" s="718"/>
      <c r="E207" s="718" t="s">
        <v>921</v>
      </c>
      <c r="F207" s="737">
        <v>0.9</v>
      </c>
      <c r="G207" s="738">
        <v>0.9</v>
      </c>
      <c r="H207" s="738">
        <v>1.65</v>
      </c>
      <c r="I207" s="739">
        <v>0.8</v>
      </c>
      <c r="J207" s="739">
        <v>1.7</v>
      </c>
      <c r="K207" s="14"/>
      <c r="L207" s="14"/>
      <c r="M207" s="14"/>
      <c r="N207" s="14"/>
      <c r="O207" s="14"/>
      <c r="P207" s="14"/>
    </row>
    <row r="208" spans="2:16" ht="9.75" customHeight="1" thickBot="1" x14ac:dyDescent="0.35">
      <c r="B208" s="701"/>
      <c r="C208" s="702"/>
      <c r="D208" s="703"/>
      <c r="E208" s="703"/>
      <c r="F208" s="740"/>
      <c r="G208" s="740"/>
      <c r="H208" s="740"/>
      <c r="I208" s="741"/>
      <c r="J208" s="741"/>
      <c r="K208" s="14"/>
      <c r="L208" s="14"/>
      <c r="M208" s="14"/>
      <c r="N208" s="14"/>
      <c r="O208" s="14"/>
      <c r="P208" s="14"/>
    </row>
    <row r="209" spans="2:16" ht="16.149999999999999" customHeight="1" x14ac:dyDescent="0.3">
      <c r="B209" s="57"/>
      <c r="C209" s="4"/>
      <c r="E209" s="332"/>
      <c r="F209" s="332"/>
      <c r="G209" s="333"/>
      <c r="H209" s="333"/>
      <c r="I209" s="333"/>
      <c r="J209" s="333"/>
      <c r="K209" s="333"/>
      <c r="L209" s="14"/>
      <c r="M209" s="14"/>
      <c r="N209" s="14"/>
      <c r="O209" s="14"/>
      <c r="P209" s="14"/>
    </row>
    <row r="210" spans="2:16" s="73" customFormat="1" ht="84.65" customHeight="1" x14ac:dyDescent="0.3">
      <c r="B210" s="809" t="s">
        <v>1223</v>
      </c>
      <c r="C210" s="809"/>
      <c r="D210" s="809"/>
      <c r="E210" s="809"/>
      <c r="F210" s="809"/>
      <c r="G210" s="809"/>
      <c r="H210" s="809"/>
      <c r="I210" s="809"/>
      <c r="J210" s="809"/>
      <c r="K210" s="809"/>
    </row>
    <row r="211" spans="2:16" ht="16.149999999999999" customHeight="1" x14ac:dyDescent="0.3">
      <c r="B211" s="14"/>
      <c r="D211" s="4"/>
      <c r="E211" s="25"/>
      <c r="F211" s="25"/>
      <c r="G211" s="25"/>
      <c r="H211" s="25"/>
      <c r="I211" s="25"/>
      <c r="J211" s="25"/>
      <c r="K211" s="25"/>
      <c r="L211" s="14"/>
      <c r="M211" s="14"/>
      <c r="N211" s="14"/>
      <c r="O211" s="14"/>
      <c r="P211" s="14"/>
    </row>
    <row r="212" spans="2:16" ht="16.149999999999999" customHeight="1" x14ac:dyDescent="0.3">
      <c r="B212" s="14"/>
      <c r="D212" s="4"/>
      <c r="E212" s="25"/>
      <c r="F212" s="25"/>
      <c r="G212" s="25"/>
      <c r="H212" s="25"/>
      <c r="I212" s="25"/>
      <c r="J212" s="25"/>
      <c r="K212" s="25"/>
      <c r="L212" s="14"/>
      <c r="M212" s="14"/>
      <c r="N212" s="14"/>
      <c r="O212" s="14"/>
      <c r="P212" s="14"/>
    </row>
    <row r="213" spans="2:16" ht="16.149999999999999" customHeight="1" x14ac:dyDescent="0.3">
      <c r="B213" s="14"/>
      <c r="D213" s="4"/>
      <c r="E213" s="25"/>
      <c r="F213" s="25"/>
      <c r="G213" s="25"/>
      <c r="H213" s="25"/>
      <c r="I213" s="25"/>
      <c r="J213" s="25"/>
      <c r="K213" s="25"/>
      <c r="L213" s="14"/>
      <c r="M213" s="14"/>
      <c r="N213" s="14"/>
      <c r="O213" s="14"/>
      <c r="P213" s="14"/>
    </row>
    <row r="214" spans="2:16" ht="16.149999999999999" customHeight="1" x14ac:dyDescent="0.3">
      <c r="B214" s="14"/>
      <c r="D214" s="4"/>
      <c r="E214" s="25"/>
      <c r="F214" s="25"/>
      <c r="G214" s="25"/>
      <c r="H214" s="25"/>
      <c r="I214" s="25"/>
      <c r="J214" s="25"/>
      <c r="K214" s="25"/>
      <c r="L214" s="14"/>
      <c r="M214" s="14"/>
      <c r="N214" s="14"/>
      <c r="O214" s="14"/>
      <c r="P214" s="14"/>
    </row>
    <row r="215" spans="2:16" ht="16.149999999999999" customHeight="1" x14ac:dyDescent="0.3">
      <c r="B215" s="14"/>
      <c r="D215" s="4"/>
      <c r="E215" s="25"/>
      <c r="F215" s="25"/>
      <c r="G215" s="25"/>
      <c r="H215" s="25"/>
      <c r="I215" s="25"/>
      <c r="J215" s="25"/>
      <c r="K215" s="25"/>
      <c r="L215" s="14"/>
      <c r="M215" s="14"/>
      <c r="N215" s="14"/>
      <c r="O215" s="14"/>
      <c r="P215" s="14"/>
    </row>
    <row r="216" spans="2:16" ht="16.149999999999999" customHeight="1" x14ac:dyDescent="0.3">
      <c r="B216" s="14"/>
      <c r="D216" s="4"/>
      <c r="E216" s="25"/>
      <c r="F216" s="25"/>
      <c r="G216" s="25"/>
      <c r="H216" s="25"/>
      <c r="I216" s="25"/>
      <c r="J216" s="25"/>
      <c r="K216" s="25"/>
      <c r="L216" s="14"/>
      <c r="M216" s="14"/>
      <c r="N216" s="14"/>
      <c r="O216" s="14"/>
      <c r="P216" s="14"/>
    </row>
    <row r="217" spans="2:16" ht="16.149999999999999" customHeight="1" x14ac:dyDescent="0.3">
      <c r="B217" s="14"/>
      <c r="D217" s="4"/>
      <c r="E217" s="25"/>
      <c r="F217" s="25"/>
      <c r="G217" s="25"/>
      <c r="H217" s="25"/>
      <c r="I217" s="25"/>
      <c r="J217" s="25"/>
      <c r="K217" s="25"/>
      <c r="L217" s="14"/>
      <c r="M217" s="14"/>
      <c r="N217" s="14"/>
      <c r="O217" s="14"/>
      <c r="P217" s="14"/>
    </row>
    <row r="218" spans="2:16" ht="16.149999999999999" customHeight="1" x14ac:dyDescent="0.3">
      <c r="B218" s="14"/>
      <c r="D218" s="4"/>
      <c r="E218" s="25"/>
      <c r="F218" s="25"/>
      <c r="G218" s="25"/>
      <c r="H218" s="25"/>
      <c r="I218" s="25"/>
      <c r="J218" s="25"/>
      <c r="K218" s="25"/>
      <c r="L218" s="14"/>
      <c r="M218" s="14"/>
      <c r="N218" s="14"/>
      <c r="O218" s="14"/>
      <c r="P218" s="14"/>
    </row>
    <row r="219" spans="2:16" ht="16.149999999999999" customHeight="1" x14ac:dyDescent="0.3">
      <c r="B219" s="14"/>
      <c r="D219" s="4"/>
      <c r="E219" s="25"/>
      <c r="F219" s="25"/>
      <c r="G219" s="25"/>
      <c r="H219" s="25"/>
      <c r="I219" s="25"/>
      <c r="J219" s="25"/>
      <c r="K219" s="25"/>
      <c r="L219" s="14"/>
      <c r="M219" s="14"/>
      <c r="N219" s="14"/>
      <c r="O219" s="14"/>
      <c r="P219" s="14"/>
    </row>
    <row r="220" spans="2:16" ht="16.149999999999999" customHeight="1" x14ac:dyDescent="0.3">
      <c r="B220" s="14"/>
      <c r="D220" s="4"/>
      <c r="E220" s="25"/>
      <c r="F220" s="25"/>
      <c r="G220" s="25"/>
      <c r="H220" s="25"/>
      <c r="I220" s="25"/>
      <c r="J220" s="25"/>
      <c r="K220" s="25"/>
      <c r="L220" s="14"/>
      <c r="M220" s="14"/>
      <c r="N220" s="14"/>
      <c r="O220" s="14"/>
      <c r="P220" s="14"/>
    </row>
    <row r="221" spans="2:16" ht="16.149999999999999" customHeight="1" x14ac:dyDescent="0.3">
      <c r="B221" s="14"/>
      <c r="D221" s="4"/>
      <c r="E221" s="25"/>
      <c r="F221" s="25"/>
      <c r="G221" s="25"/>
      <c r="H221" s="25"/>
      <c r="I221" s="25"/>
      <c r="J221" s="25"/>
      <c r="K221" s="25"/>
      <c r="L221" s="14"/>
      <c r="M221" s="14"/>
      <c r="N221" s="14"/>
      <c r="O221" s="14"/>
      <c r="P221" s="14"/>
    </row>
    <row r="222" spans="2:16" ht="16.149999999999999" customHeight="1" x14ac:dyDescent="0.3">
      <c r="B222" s="14"/>
      <c r="D222" s="4"/>
      <c r="E222" s="25"/>
      <c r="F222" s="25"/>
      <c r="G222" s="25"/>
      <c r="H222" s="25"/>
      <c r="I222" s="25"/>
      <c r="J222" s="25"/>
      <c r="K222" s="25"/>
      <c r="L222" s="14"/>
      <c r="M222" s="14"/>
      <c r="N222" s="14"/>
      <c r="O222" s="14"/>
      <c r="P222" s="14"/>
    </row>
    <row r="223" spans="2:16" ht="16.149999999999999" customHeight="1" x14ac:dyDescent="0.3">
      <c r="B223" s="14"/>
      <c r="D223" s="4"/>
      <c r="E223" s="25"/>
      <c r="F223" s="25"/>
      <c r="G223" s="25"/>
      <c r="H223" s="25"/>
      <c r="I223" s="25"/>
      <c r="J223" s="25"/>
      <c r="K223" s="25"/>
      <c r="L223" s="14"/>
      <c r="M223" s="14"/>
      <c r="N223" s="14"/>
      <c r="O223" s="14"/>
      <c r="P223" s="14"/>
    </row>
    <row r="224" spans="2:16" ht="16.149999999999999" customHeight="1" x14ac:dyDescent="0.3">
      <c r="B224" s="14"/>
      <c r="D224" s="4"/>
      <c r="E224" s="25"/>
      <c r="F224" s="25"/>
      <c r="G224" s="25"/>
      <c r="H224" s="25"/>
      <c r="I224" s="25"/>
      <c r="J224" s="25"/>
      <c r="K224" s="25"/>
      <c r="L224" s="14"/>
      <c r="M224" s="14"/>
      <c r="N224" s="14"/>
      <c r="O224" s="14"/>
      <c r="P224" s="14"/>
    </row>
    <row r="225" spans="2:16" ht="16.149999999999999" customHeight="1" x14ac:dyDescent="0.3">
      <c r="B225" s="14"/>
      <c r="D225" s="4"/>
      <c r="E225" s="25"/>
      <c r="F225" s="25"/>
      <c r="G225" s="25"/>
      <c r="H225" s="25"/>
      <c r="I225" s="25"/>
      <c r="J225" s="25"/>
      <c r="K225" s="25"/>
      <c r="L225" s="14"/>
      <c r="M225" s="14"/>
      <c r="N225" s="14"/>
      <c r="O225" s="14"/>
      <c r="P225" s="14"/>
    </row>
    <row r="226" spans="2:16" ht="16.149999999999999" customHeight="1" x14ac:dyDescent="0.3">
      <c r="B226" s="14"/>
      <c r="D226" s="4"/>
      <c r="E226" s="25"/>
      <c r="F226" s="25"/>
      <c r="G226" s="25"/>
      <c r="H226" s="25"/>
      <c r="I226" s="25"/>
      <c r="J226" s="25"/>
      <c r="K226" s="25"/>
      <c r="L226" s="14"/>
      <c r="M226" s="14"/>
      <c r="N226" s="14"/>
      <c r="O226" s="14"/>
      <c r="P226" s="14"/>
    </row>
    <row r="227" spans="2:16" ht="16.149999999999999" customHeight="1" x14ac:dyDescent="0.3">
      <c r="B227" s="14"/>
      <c r="D227" s="4"/>
      <c r="E227" s="25"/>
      <c r="F227" s="25"/>
      <c r="G227" s="25"/>
      <c r="H227" s="25"/>
      <c r="I227" s="25"/>
      <c r="J227" s="25"/>
      <c r="K227" s="25"/>
      <c r="L227" s="14"/>
      <c r="M227" s="14"/>
      <c r="N227" s="14"/>
      <c r="O227" s="14"/>
      <c r="P227" s="14"/>
    </row>
    <row r="228" spans="2:16" ht="16.149999999999999" customHeight="1" x14ac:dyDescent="0.3">
      <c r="B228" s="14"/>
      <c r="D228" s="4"/>
      <c r="E228" s="25"/>
      <c r="F228" s="25"/>
      <c r="G228" s="25"/>
      <c r="H228" s="25"/>
      <c r="I228" s="25"/>
      <c r="J228" s="25"/>
      <c r="K228" s="25"/>
      <c r="L228" s="14"/>
      <c r="M228" s="14"/>
      <c r="N228" s="14"/>
      <c r="O228" s="14"/>
      <c r="P228" s="14"/>
    </row>
    <row r="229" spans="2:16" s="37" customFormat="1" ht="28.15" customHeight="1" thickBot="1" x14ac:dyDescent="0.35">
      <c r="B229" s="167" t="s">
        <v>924</v>
      </c>
    </row>
    <row r="230" spans="2:16" s="304" customFormat="1" ht="14" x14ac:dyDescent="0.3">
      <c r="B230" s="677" t="s">
        <v>841</v>
      </c>
      <c r="C230" s="677" t="s">
        <v>578</v>
      </c>
      <c r="D230" s="677" t="s">
        <v>650</v>
      </c>
      <c r="E230" s="170" t="s">
        <v>14</v>
      </c>
      <c r="F230" s="678" t="s">
        <v>822</v>
      </c>
      <c r="G230" s="678" t="s">
        <v>828</v>
      </c>
      <c r="H230" s="678" t="s">
        <v>829</v>
      </c>
      <c r="I230" s="679" t="s">
        <v>835</v>
      </c>
    </row>
    <row r="231" spans="2:16" s="70" customFormat="1" ht="10.15" customHeight="1" x14ac:dyDescent="0.3">
      <c r="B231" s="335"/>
      <c r="C231" s="335"/>
      <c r="D231" s="335"/>
      <c r="E231" s="246"/>
      <c r="F231" s="250"/>
      <c r="G231" s="250"/>
      <c r="H231" s="250"/>
      <c r="I231" s="336"/>
    </row>
    <row r="232" spans="2:16" ht="16.149999999999999" customHeight="1" x14ac:dyDescent="0.3">
      <c r="B232" s="188" t="s">
        <v>925</v>
      </c>
      <c r="C232" s="234" t="s">
        <v>442</v>
      </c>
      <c r="D232" s="189"/>
      <c r="E232" s="234" t="s">
        <v>27</v>
      </c>
      <c r="F232" s="337">
        <v>0</v>
      </c>
      <c r="G232" s="312">
        <v>0</v>
      </c>
      <c r="H232" s="312">
        <v>0</v>
      </c>
      <c r="I232" s="193">
        <v>1</v>
      </c>
      <c r="J232" s="14"/>
      <c r="K232" s="14"/>
      <c r="L232" s="14"/>
      <c r="M232" s="14"/>
      <c r="N232" s="14"/>
      <c r="O232" s="14"/>
      <c r="P232" s="14"/>
    </row>
    <row r="233" spans="2:16" ht="16.149999999999999" customHeight="1" x14ac:dyDescent="0.3">
      <c r="B233" s="188" t="s">
        <v>926</v>
      </c>
      <c r="C233" s="234" t="s">
        <v>442</v>
      </c>
      <c r="D233" s="189"/>
      <c r="E233" s="234" t="s">
        <v>27</v>
      </c>
      <c r="F233" s="337">
        <v>0</v>
      </c>
      <c r="G233" s="312">
        <v>0</v>
      </c>
      <c r="H233" s="312">
        <v>0</v>
      </c>
      <c r="I233" s="193">
        <v>0</v>
      </c>
      <c r="J233" s="14"/>
      <c r="K233" s="14"/>
      <c r="L233" s="14"/>
      <c r="M233" s="14"/>
      <c r="N233" s="14"/>
      <c r="O233" s="14"/>
      <c r="P233" s="14"/>
    </row>
    <row r="234" spans="2:16" s="6" customFormat="1" ht="9.75" customHeight="1" thickBot="1" x14ac:dyDescent="0.3">
      <c r="B234" s="742"/>
      <c r="C234" s="743"/>
      <c r="D234" s="744"/>
      <c r="E234" s="744"/>
      <c r="F234" s="745"/>
      <c r="G234" s="745"/>
      <c r="H234" s="745"/>
      <c r="I234" s="745"/>
      <c r="J234" s="35"/>
      <c r="K234" s="35"/>
      <c r="L234" s="35"/>
      <c r="M234" s="61"/>
    </row>
    <row r="235" spans="2:16" s="6" customFormat="1" ht="16.149999999999999" customHeight="1" x14ac:dyDescent="0.25">
      <c r="C235" s="34"/>
      <c r="D235" s="1"/>
      <c r="E235" s="35"/>
      <c r="F235" s="35"/>
      <c r="G235" s="35"/>
      <c r="H235" s="35"/>
      <c r="I235" s="35"/>
      <c r="J235" s="35"/>
    </row>
    <row r="237" spans="2:16" s="7" customFormat="1" ht="29.65" customHeight="1" x14ac:dyDescent="0.3">
      <c r="B237" s="772" t="s">
        <v>1176</v>
      </c>
    </row>
    <row r="238" spans="2:16" s="7" customFormat="1" ht="13.5" thickBot="1" x14ac:dyDescent="0.35">
      <c r="B238" s="338" t="s">
        <v>841</v>
      </c>
      <c r="C238" s="338" t="s">
        <v>578</v>
      </c>
      <c r="D238" s="338" t="s">
        <v>650</v>
      </c>
      <c r="E238" s="338" t="s">
        <v>14</v>
      </c>
      <c r="F238" s="338" t="s">
        <v>822</v>
      </c>
      <c r="G238" s="338" t="s">
        <v>828</v>
      </c>
      <c r="H238" s="338" t="s">
        <v>829</v>
      </c>
      <c r="I238" s="338" t="s">
        <v>829</v>
      </c>
      <c r="J238" s="338" t="s">
        <v>835</v>
      </c>
    </row>
    <row r="239" spans="2:16" s="7" customFormat="1" ht="14.15" customHeight="1" x14ac:dyDescent="0.3">
      <c r="B239" s="339" t="s">
        <v>934</v>
      </c>
      <c r="C239" s="340"/>
      <c r="D239" s="341"/>
      <c r="E239" s="342" t="s">
        <v>27</v>
      </c>
      <c r="F239" s="279">
        <v>6</v>
      </c>
      <c r="G239" s="279">
        <v>7</v>
      </c>
      <c r="H239" s="279">
        <v>6</v>
      </c>
      <c r="I239" s="279" t="s">
        <v>932</v>
      </c>
      <c r="J239" s="279" t="s">
        <v>932</v>
      </c>
    </row>
    <row r="240" spans="2:16" s="7" customFormat="1" ht="14.15" customHeight="1" x14ac:dyDescent="0.3">
      <c r="B240" s="188" t="s">
        <v>935</v>
      </c>
      <c r="C240" s="343"/>
      <c r="D240" s="344"/>
      <c r="E240" s="189" t="s">
        <v>27</v>
      </c>
      <c r="F240" s="279">
        <v>0</v>
      </c>
      <c r="G240" s="279">
        <v>0</v>
      </c>
      <c r="H240" s="279">
        <v>0</v>
      </c>
      <c r="I240" s="279" t="s">
        <v>932</v>
      </c>
      <c r="J240" s="279" t="s">
        <v>932</v>
      </c>
    </row>
    <row r="241" spans="2:11" s="7" customFormat="1" ht="14.15" customHeight="1" x14ac:dyDescent="0.3">
      <c r="B241" s="188" t="s">
        <v>936</v>
      </c>
      <c r="C241" s="343"/>
      <c r="D241" s="344"/>
      <c r="E241" s="189" t="s">
        <v>27</v>
      </c>
      <c r="F241" s="279">
        <v>0</v>
      </c>
      <c r="G241" s="279">
        <v>1</v>
      </c>
      <c r="H241" s="279">
        <v>0</v>
      </c>
      <c r="I241" s="279" t="s">
        <v>932</v>
      </c>
      <c r="J241" s="279" t="s">
        <v>932</v>
      </c>
    </row>
    <row r="242" spans="2:11" s="7" customFormat="1" ht="11.5" x14ac:dyDescent="0.3">
      <c r="B242" s="188" t="s">
        <v>937</v>
      </c>
      <c r="C242" s="343"/>
      <c r="D242" s="344"/>
      <c r="E242" s="189" t="s">
        <v>27</v>
      </c>
      <c r="F242" s="279">
        <v>6</v>
      </c>
      <c r="G242" s="279">
        <v>6</v>
      </c>
      <c r="H242" s="279">
        <v>4</v>
      </c>
      <c r="I242" s="279" t="s">
        <v>932</v>
      </c>
      <c r="J242" s="279" t="s">
        <v>932</v>
      </c>
    </row>
    <row r="243" spans="2:11" s="7" customFormat="1" ht="14.15" customHeight="1" x14ac:dyDescent="0.3">
      <c r="B243" s="345"/>
      <c r="C243" s="346"/>
      <c r="D243" s="347"/>
      <c r="E243" s="346"/>
      <c r="F243" s="347"/>
      <c r="G243" s="347"/>
      <c r="H243" s="347"/>
      <c r="I243" s="347"/>
      <c r="J243" s="347"/>
    </row>
    <row r="244" spans="2:11" s="7" customFormat="1" ht="15.65" customHeight="1" x14ac:dyDescent="0.3">
      <c r="B244" s="800" t="s">
        <v>1175</v>
      </c>
      <c r="C244" s="801"/>
      <c r="D244" s="801"/>
      <c r="E244" s="801"/>
      <c r="F244" s="801"/>
      <c r="G244" s="801"/>
      <c r="H244" s="801"/>
      <c r="I244" s="801"/>
      <c r="J244" s="802"/>
      <c r="K244" s="801"/>
    </row>
  </sheetData>
  <sheetProtection algorithmName="SHA-512" hashValue="PzrWHMtusM6F9swpHuZkC8KJPc4o42NrW6wc+siS7EsUkPt7qIQhloaubZJ71B9UXFPx3yaSiS8nPUc7dlaMhw==" saltValue="hST0eoDlym0DpZwjAcvvdg==" spinCount="100000" sheet="1" selectLockedCells="1" sort="0" autoFilter="0" pivotTables="0"/>
  <mergeCells count="77">
    <mergeCell ref="P87:R87"/>
    <mergeCell ref="B60:O60"/>
    <mergeCell ref="B27:D27"/>
    <mergeCell ref="B28:D28"/>
    <mergeCell ref="M57:N57"/>
    <mergeCell ref="O57:P57"/>
    <mergeCell ref="M56:N56"/>
    <mergeCell ref="O56:P56"/>
    <mergeCell ref="P60:R60"/>
    <mergeCell ref="G55:H55"/>
    <mergeCell ref="I55:J55"/>
    <mergeCell ref="K55:L55"/>
    <mergeCell ref="M55:N55"/>
    <mergeCell ref="O55:P55"/>
    <mergeCell ref="I53:J53"/>
    <mergeCell ref="K53:L53"/>
    <mergeCell ref="B174:K174"/>
    <mergeCell ref="B210:K210"/>
    <mergeCell ref="H90:I90"/>
    <mergeCell ref="J90:K90"/>
    <mergeCell ref="G57:H57"/>
    <mergeCell ref="I57:J57"/>
    <mergeCell ref="K57:L57"/>
    <mergeCell ref="L90:M90"/>
    <mergeCell ref="F124:G124"/>
    <mergeCell ref="H124:I124"/>
    <mergeCell ref="J124:K124"/>
    <mergeCell ref="L124:M124"/>
    <mergeCell ref="B90:B91"/>
    <mergeCell ref="C90:C91"/>
    <mergeCell ref="D90:D91"/>
    <mergeCell ref="E90:E91"/>
    <mergeCell ref="F90:G90"/>
    <mergeCell ref="G56:H56"/>
    <mergeCell ref="I56:J56"/>
    <mergeCell ref="K56:L56"/>
    <mergeCell ref="B87:O87"/>
    <mergeCell ref="B88:O88"/>
    <mergeCell ref="N63:O63"/>
    <mergeCell ref="L63:M63"/>
    <mergeCell ref="J63:K63"/>
    <mergeCell ref="H63:I63"/>
    <mergeCell ref="F63:G63"/>
    <mergeCell ref="K54:L54"/>
    <mergeCell ref="M54:N54"/>
    <mergeCell ref="O54:P54"/>
    <mergeCell ref="G53:H53"/>
    <mergeCell ref="M53:N53"/>
    <mergeCell ref="W10:AB10"/>
    <mergeCell ref="E11:F11"/>
    <mergeCell ref="G11:I11"/>
    <mergeCell ref="J11:J12"/>
    <mergeCell ref="K11:L11"/>
    <mergeCell ref="M11:O11"/>
    <mergeCell ref="P11:P12"/>
    <mergeCell ref="Q11:R11"/>
    <mergeCell ref="S11:U11"/>
    <mergeCell ref="V11:V12"/>
    <mergeCell ref="W11:X11"/>
    <mergeCell ref="Y11:AA11"/>
    <mergeCell ref="AB11:AB12"/>
    <mergeCell ref="B244:I244"/>
    <mergeCell ref="J244:K244"/>
    <mergeCell ref="C10:C12"/>
    <mergeCell ref="D10:D12"/>
    <mergeCell ref="E10:J10"/>
    <mergeCell ref="K10:P10"/>
    <mergeCell ref="B26:S26"/>
    <mergeCell ref="G48:H48"/>
    <mergeCell ref="I48:J48"/>
    <mergeCell ref="K48:L48"/>
    <mergeCell ref="M48:N48"/>
    <mergeCell ref="O48:P48"/>
    <mergeCell ref="Q10:V10"/>
    <mergeCell ref="O53:P53"/>
    <mergeCell ref="G54:H54"/>
    <mergeCell ref="I54:J54"/>
  </mergeCells>
  <pageMargins left="0.23622047244094491" right="0.23622047244094491" top="0.39370078740157483" bottom="0.39370078740157483" header="0.31496062992125984" footer="0.31496062992125984"/>
  <pageSetup paperSize="8" scale="48" fitToHeight="3" orientation="landscape" r:id="rId1"/>
  <rowBreaks count="1" manualBreakCount="1">
    <brk id="88" max="2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O g D A A B Q S w M E F A A C A A g A y Y L q V j B M / P K n A A A A 9 w A A A B I A H A B D b 2 5 m a W c v U G F j a 2 F n Z S 5 4 b W w g o h g A K K A U A A A A A A A A A A A A A A A A A A A A A A A A A A A A e 7 9 7 v 4 1 9 R W 6 O Q l l q U X F m f p 6 t k q G e g Z J C c U l i X k p i T n 5 e q q 1 S X r 6 S v R 0 v l 0 1 A Y n J 2 Y n q q A l B 1 X r F V R X G K r V J G S U m B l b 5 + e X m 5 X r m x X n 5 R u r 6 R g Y G h f o S v T 3 B y R m p u o h J c c S Z h x b q Z e S B r k 1 O V 7 G z C I K 6 x M 9 I z N L D Q s 7 Q w 0 z O w 0 Y c J 2 v h m 5 i E U G A E d D J J F E r R x L s 0 p K S 1 K t U v N 0 3 U M t d G H c W 3 0 o X 6 w A w B Q S w M E F A A C A A g A y Y L q 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M m C 6 l Z w Q J b X 6 A A A A L Q B A A A T A B w A R m 9 y b X V s Y X M v U 2 V j d G l v b j E u b S C i G A A o o B Q A A A A A A A A A A A A A A A A A A A A A A A A A A A B t 0 M 9 r w j A U B / B 7 o f / D I 7 s o 1 G J V / I F 4 2 M o 2 3 G E H q 4 i I h 1 i f s 9 i + j P Q V l N L / f a n F w z S 5 B D 7 5 v m 9 C c o w 5 U Q R R s w d T 1 3 G d / C Q 1 H m A p 9 y m O Y A Y p s u u A W Z E q d I x G 3 i 8 x p n 5 Y a I 3 E a 6 X P e 6 X O r X a 5 / Z Y Z z k Q z K X b V N l T E J r L z m o I X E Z 4 k / d T l 1 1 8 U p u k W 9 Z d a U n 5 U O g t V W m R U H + a t 5 j a v L M U G p e 4 g H a D f h a + C U H j A J g K M F 6 4 8 K M X n Y n 4 3 S d c b R a / R 2 1 N u R Q k / 4 c e m 1 3 + c N t Y z N i c e D v z 6 O X c N r N q 1 a T C x 6 t i q o / 9 a t V 0 n I e u n T f 8 A U E s B A i 0 A F A A C A A g A y Y L q V j B M / P K n A A A A 9 w A A A B I A A A A A A A A A A A A A A A A A A A A A A E N v b m Z p Z y 9 Q Y W N r Y W d l L n h t b F B L A Q I t A B Q A A g A I A M m C 6 l Z T c j g s m w A A A O E A A A A T A A A A A A A A A A A A A A A A A P M A A A B b Q 2 9 u d G V u d F 9 U e X B l c 1 0 u e G 1 s U E s B A i 0 A F A A C A A g A y Y L q V n B A l t f o A A A A t A E A A B M A A A A A A A A A A A A A A A A A 2 w E A A E Z v c m 1 1 b G F z L 1 N l Y 3 R p b 2 4 x L m 1 Q S w U G A A A A A A M A A w D C A A A A E 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U A 0 A A A A A A A A u D 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V G F i b G U 3 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z L T A 3 L T E w V D A 1 O j Q z O j Q 1 L j I 1 M j g 3 M z Z a I i A v P j x F b n R y e S B U e X B l P S J G a W x s Q 2 9 s d W 1 u V H l w Z X M i I F Z h b H V l P S J z Q m d B R 0 J n Q U R B d 0 1 E Q X d N P S I g L z 4 8 R W 5 0 c n k g V H l w Z T 0 i R m l s b E N v b H V t b k 5 h b W V z I i B W Y W x 1 Z T 0 i c 1 s m c X V v d D t Z Z W F y L W V u Z C A z M C B K d W 5 l J n F 1 b 3 Q 7 L C Z x d W 9 0 O 0 d S S S Z x d W 9 0 O y w m c X V v d D t T Q V N C J n F 1 b 3 Q 7 L C Z x d W 9 0 O 1 V u a X Q m c X V v d D s s J n F 1 b 3 Q 7 R l k y M y Z x d W 9 0 O y w m c X V v d D t G W T I y J n F 1 b 3 Q 7 L C Z x d W 9 0 O 0 Z Z M j E m c X V v d D s s J n F 1 b 3 Q 7 R l k y M C Z x d W 9 0 O y w m c X V v d D t G W T E 5 J n F 1 b 3 Q 7 L C Z x d W 9 0 O 0 Z Z M T g m c X V v d D s s J n F 1 b 3 Q 7 R l k x N 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E s J n F 1 b 3 Q 7 a 2 V 5 Q 2 9 s d W 1 u T m F t Z X M m c X V v d D s 6 W 1 0 s J n F 1 b 3 Q 7 c X V l c n l S Z W x h d G l v b n N o a X B z J n F 1 b 3 Q 7 O l t d L C Z x d W 9 0 O 2 N v b H V t b k l k Z W 5 0 a X R p Z X M m c X V v d D s 6 W y Z x d W 9 0 O 1 N l Y 3 R p b 2 4 x L 1 R h Y m x l N y 9 B d X R v U m V t b 3 Z l Z E N v b H V t b n M x L n t Z Z W F y L W V u Z C A z M C B K d W 5 l L D B 9 J n F 1 b 3 Q 7 L C Z x d W 9 0 O 1 N l Y 3 R p b 2 4 x L 1 R h Y m x l N y 9 B d X R v U m V t b 3 Z l Z E N v b H V t b n M x L n t H U k k s M X 0 m c X V v d D s s J n F 1 b 3 Q 7 U 2 V j d G l v b j E v V G F i b G U 3 L 0 F 1 d G 9 S Z W 1 v d m V k Q 2 9 s d W 1 u c z E u e 1 N B U 0 I s M n 0 m c X V v d D s s J n F 1 b 3 Q 7 U 2 V j d G l v b j E v V G F i b G U 3 L 0 F 1 d G 9 S Z W 1 v d m V k Q 2 9 s d W 1 u c z E u e 1 V u a X Q s M 3 0 m c X V v d D s s J n F 1 b 3 Q 7 U 2 V j d G l v b j E v V G F i b G U 3 L 0 F 1 d G 9 S Z W 1 v d m V k Q 2 9 s d W 1 u c z E u e 0 Z Z M j M s N H 0 m c X V v d D s s J n F 1 b 3 Q 7 U 2 V j d G l v b j E v V G F i b G U 3 L 0 F 1 d G 9 S Z W 1 v d m V k Q 2 9 s d W 1 u c z E u e 0 Z Z M j I s N X 0 m c X V v d D s s J n F 1 b 3 Q 7 U 2 V j d G l v b j E v V G F i b G U 3 L 0 F 1 d G 9 S Z W 1 v d m V k Q 2 9 s d W 1 u c z E u e 0 Z Z M j E s N n 0 m c X V v d D s s J n F 1 b 3 Q 7 U 2 V j d G l v b j E v V G F i b G U 3 L 0 F 1 d G 9 S Z W 1 v d m V k Q 2 9 s d W 1 u c z E u e 0 Z Z M j A s N 3 0 m c X V v d D s s J n F 1 b 3 Q 7 U 2 V j d G l v b j E v V G F i b G U 3 L 0 F 1 d G 9 S Z W 1 v d m V k Q 2 9 s d W 1 u c z E u e 0 Z Z M T k s O H 0 m c X V v d D s s J n F 1 b 3 Q 7 U 2 V j d G l v b j E v V G F i b G U 3 L 0 F 1 d G 9 S Z W 1 v d m V k Q 2 9 s d W 1 u c z E u e 0 Z Z M T g s O X 0 m c X V v d D s s J n F 1 b 3 Q 7 U 2 V j d G l v b j E v V G F i b G U 3 L 0 F 1 d G 9 S Z W 1 v d m V k Q 2 9 s d W 1 u c z E u e 0 Z Z M T c s M T B 9 J n F 1 b 3 Q 7 X S w m c X V v d D t D b 2 x 1 b W 5 D b 3 V u d C Z x d W 9 0 O z o x M S w m c X V v d D t L Z X l D b 2 x 1 b W 5 O Y W 1 l c y Z x d W 9 0 O z p b X S w m c X V v d D t D b 2 x 1 b W 5 J Z G V u d G l 0 a W V z J n F 1 b 3 Q 7 O l s m c X V v d D t T Z W N 0 a W 9 u M S 9 U Y W J s Z T c v Q X V 0 b 1 J l b W 9 2 Z W R D b 2 x 1 b W 5 z M S 5 7 W W V h c i 1 l b m Q g M z A g S n V u Z S w w f S Z x d W 9 0 O y w m c X V v d D t T Z W N 0 a W 9 u M S 9 U Y W J s Z T c v Q X V 0 b 1 J l b W 9 2 Z W R D b 2 x 1 b W 5 z M S 5 7 R 1 J J L D F 9 J n F 1 b 3 Q 7 L C Z x d W 9 0 O 1 N l Y 3 R p b 2 4 x L 1 R h Y m x l N y 9 B d X R v U m V t b 3 Z l Z E N v b H V t b n M x L n t T Q V N C L D J 9 J n F 1 b 3 Q 7 L C Z x d W 9 0 O 1 N l Y 3 R p b 2 4 x L 1 R h Y m x l N y 9 B d X R v U m V t b 3 Z l Z E N v b H V t b n M x L n t V b m l 0 L D N 9 J n F 1 b 3 Q 7 L C Z x d W 9 0 O 1 N l Y 3 R p b 2 4 x L 1 R h Y m x l N y 9 B d X R v U m V t b 3 Z l Z E N v b H V t b n M x L n t G W T I z L D R 9 J n F 1 b 3 Q 7 L C Z x d W 9 0 O 1 N l Y 3 R p b 2 4 x L 1 R h Y m x l N y 9 B d X R v U m V t b 3 Z l Z E N v b H V t b n M x L n t G W T I y L D V 9 J n F 1 b 3 Q 7 L C Z x d W 9 0 O 1 N l Y 3 R p b 2 4 x L 1 R h Y m x l N y 9 B d X R v U m V t b 3 Z l Z E N v b H V t b n M x L n t G W T I x L D Z 9 J n F 1 b 3 Q 7 L C Z x d W 9 0 O 1 N l Y 3 R p b 2 4 x L 1 R h Y m x l N y 9 B d X R v U m V t b 3 Z l Z E N v b H V t b n M x L n t G W T I w L D d 9 J n F 1 b 3 Q 7 L C Z x d W 9 0 O 1 N l Y 3 R p b 2 4 x L 1 R h Y m x l N y 9 B d X R v U m V t b 3 Z l Z E N v b H V t b n M x L n t G W T E 5 L D h 9 J n F 1 b 3 Q 7 L C Z x d W 9 0 O 1 N l Y 3 R p b 2 4 x L 1 R h Y m x l N y 9 B d X R v U m V t b 3 Z l Z E N v b H V t b n M x L n t G W T E 4 L D l 9 J n F 1 b 3 Q 7 L C Z x d W 9 0 O 1 N l Y 3 R p b 2 4 x L 1 R h Y m x l N y 9 B d X R v U m V t b 3 Z l Z E N v b H V t b n M x L n t G W T E 3 L D E w f S Z x d W 9 0 O 1 0 s J n F 1 b 3 Q 7 U m V s Y X R p b 2 5 z a G l w S W 5 m b y Z x d W 9 0 O z p b X X 0 i I C 8 + P E V u d H J 5 I F R 5 c G U 9 I l J l c 3 V s d F R 5 c G U i I F Z h b H V l P S J z V G F i b G U i I C 8 + P E V u d H J 5 I F R 5 c G U 9 I k 5 h d m l n Y X R p b 2 5 T d G V w T m F t Z S I g V m F s d W U 9 I n N O Y X Z p Z 2 F 0 a W 9 u I i A v P j x F b n R y e S B U e X B l P S J G a W x s T 2 J q Z W N 0 V H l w Z S I g V m F s d W U 9 I n N D b 2 5 u Z W N 0 a W 9 u T 2 5 s e S I g L z 4 8 R W 5 0 c n k g V H l w Z T 0 i T m F t Z V V w Z G F 0 Z W R B Z n R l c k Z p b G w i I F Z h b H V l P S J s M C I g L z 4 8 L 1 N 0 Y W J s Z U V u d H J p Z X M + P C 9 J d G V t P j x J d G V t P j x J d G V t T G 9 j Y X R p b 2 4 + P E l 0 Z W 1 U e X B l P k Z v c m 1 1 b G E 8 L 0 l 0 Z W 1 U e X B l P j x J d G V t U G F 0 a D 5 T Z W N 0 a W 9 u M S 9 U Y W J s Z T c v U 2 9 1 c m N l P C 9 J d G V t U G F 0 a D 4 8 L 0 l 0 Z W 1 M b 2 N h d G l v b j 4 8 U 3 R h Y m x l R W 5 0 c m l l c y A v P j w v S X R l b T 4 8 S X R l b T 4 8 S X R l b U x v Y 2 F 0 a W 9 u P j x J d G V t V H l w Z T 5 G b 3 J t d W x h P C 9 J d G V t V H l w Z T 4 8 S X R l b V B h d G g + U 2 V j d G l v b j E v V G F i b G U 3 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O / K G f l s Z S R b 1 5 N + l M H m r + A A A A A A I A A A A A A A N m A A D A A A A A E A A A A E E d F W U T y C Y x + 9 L I q L R m h V k A A A A A B I A A A K A A A A A Q A A A A U E B n O U F r 2 t 8 S p R n 9 w M v w q 1 A A A A B U F k 4 u Q V u p 7 4 c P P X v z z s Z P N N B o f I o K D s 1 Q H K Y W 2 a p G 4 s 1 z m A u x M h H S B s 8 o O K 9 M u e W / 7 L x e W 9 n O Q y 1 G f P o W f U F 4 v c s F 8 d P f U A n h Z 3 / G m R P X l R Q A A A D k L V n l / D M v V I / N 2 K 3 r y 9 N Y I 7 O / w A = = < / 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b0da00cf-d0e2-4964-9f9e-e1cd9bc52c7a">
      <UserInfo>
        <DisplayName>SharingLinks.10062adb-2522-4dbf-9db4-981fb6639c22.OrganizationEdit.e5350c32-ebcb-4ccd-a0a2-81bee7485f62</DisplayName>
        <AccountId>24</AccountId>
        <AccountType/>
      </UserInfo>
      <UserInfo>
        <DisplayName>Peck, Julian</DisplayName>
        <AccountId>98</AccountId>
        <AccountType/>
      </UserInfo>
      <UserInfo>
        <DisplayName>SharingLinks.3f8c8a75-9f11-4884-abdf-5af71d1aae64.OrganizationEdit.a8793843-8152-475f-b943-9849024d1f48</DisplayName>
        <AccountId>43</AccountId>
        <AccountType/>
      </UserInfo>
      <UserInfo>
        <DisplayName>SharingLinks.94a2afb4-504b-4817-8c30-455f8d3e7aaf.OrganizationEdit.8832fa2a-36ef-430b-80d9-bbac385d8479</DisplayName>
        <AccountId>99</AccountId>
        <AccountType/>
      </UserInfo>
      <UserInfo>
        <DisplayName>Tunnah, Katie</DisplayName>
        <AccountId>68</AccountId>
        <AccountType/>
      </UserInfo>
      <UserInfo>
        <DisplayName>Carey, Lana</DisplayName>
        <AccountId>100</AccountId>
        <AccountType/>
      </UserInfo>
      <UserInfo>
        <DisplayName>SharingLinks.b5f81210-6f04-4f98-bc2b-f3c6f044dc50.OrganizationEdit.56178382-22e2-4efe-ae64-cc94954c3360</DisplayName>
        <AccountId>37</AccountId>
        <AccountType/>
      </UserInfo>
      <UserInfo>
        <DisplayName>SharingLinks.2d0d0cf6-8366-4741-9688-0bba07f429b6.OrganizationEdit.e3a9918f-319d-4ab4-9b24-0097b0e740ce</DisplayName>
        <AccountId>101</AccountId>
        <AccountType/>
      </UserInfo>
      <UserInfo>
        <DisplayName>Bolding, Peter</DisplayName>
        <AccountId>102</AccountId>
        <AccountType/>
      </UserInfo>
      <UserInfo>
        <DisplayName>Watson, Adam</DisplayName>
        <AccountId>103</AccountId>
        <AccountType/>
      </UserInfo>
      <UserInfo>
        <DisplayName>Rogers, Darren</DisplayName>
        <AccountId>104</AccountId>
        <AccountType/>
      </UserInfo>
      <UserInfo>
        <DisplayName>SharingLinks.96dc21e8-86e5-4101-9caa-3ac3ec958937.OrganizationEdit.1f2a5ac7-231a-457a-b8ed-928e40e4c5f7</DisplayName>
        <AccountId>105</AccountId>
        <AccountType/>
      </UserInfo>
      <UserInfo>
        <DisplayName>SharingLinks.372d098a-69de-4c01-8fb2-f7c7791a688d.OrganizationEdit.9ff6b530-333e-4999-83d3-8ba585fea51f</DisplayName>
        <AccountId>106</AccountId>
        <AccountType/>
      </UserInfo>
      <UserInfo>
        <DisplayName>SharingLinks.514cc4e2-10b3-4b6a-9cdd-e8c51a3ece57.OrganizationEdit.4f37df93-1ee3-474d-b8bf-a87eca488d76</DisplayName>
        <AccountId>96</AccountId>
        <AccountType/>
      </UserInfo>
      <UserInfo>
        <DisplayName>SharingLinks.15cbe6e2-0aac-4ff1-b42d-d57f60992b1d.OrganizationEdit.8adc3d63-d7bf-4fd1-b274-f036b09ab93b</DisplayName>
        <AccountId>45</AccountId>
        <AccountType/>
      </UserInfo>
      <UserInfo>
        <DisplayName>Kilroy, Amanda</DisplayName>
        <AccountId>70</AccountId>
        <AccountType/>
      </UserInfo>
      <UserInfo>
        <DisplayName>Lenehan, Helen</DisplayName>
        <AccountId>107</AccountId>
        <AccountType/>
      </UserInfo>
      <UserInfo>
        <DisplayName>SharingLinks.7569259f-1223-40e3-a058-ab512b0316ad.OrganizationEdit.4add5f64-3cd4-47ef-a274-7129ca88376a</DisplayName>
        <AccountId>108</AccountId>
        <AccountType/>
      </UserInfo>
      <UserInfo>
        <DisplayName>Song, Bruce</DisplayName>
        <AccountId>109</AccountId>
        <AccountType/>
      </UserInfo>
      <UserInfo>
        <DisplayName>SharingLinks.5a91a5ce-41c6-490f-8970-d2967ca69ab6.OrganizationEdit.03da0294-394b-4140-b178-94fa25bd57e2</DisplayName>
        <AccountId>110</AccountId>
        <AccountType/>
      </UserInfo>
      <UserInfo>
        <DisplayName>SharingLinks.d9928394-fac9-48d6-920d-853f2099d22e.OrganizationEdit.2bcfd38e-32e8-4331-a98d-f821e8d9a047</DisplayName>
        <AccountId>29</AccountId>
        <AccountType/>
      </UserInfo>
      <UserInfo>
        <DisplayName>SharingLinks.d77b2413-b3c1-4bad-afdc-e463e2937cef.OrganizationEdit.c736868c-3470-4dde-a455-e59539e7e310</DisplayName>
        <AccountId>22</AccountId>
        <AccountType/>
      </UserInfo>
      <UserInfo>
        <DisplayName>Millar, Marie</DisplayName>
        <AccountId>20</AccountId>
        <AccountType/>
      </UserInfo>
      <UserInfo>
        <DisplayName>Davidson, Liam (Engaged Square Admin)</DisplayName>
        <AccountId>14</AccountId>
        <AccountType/>
      </UserInfo>
      <UserInfo>
        <DisplayName>SharingLinks.12acaf15-3dca-44cd-9541-e1a45a8877cf.OrganizationEdit.8c96ceee-d009-442a-935f-bab7610ddb2b</DisplayName>
        <AccountId>59</AccountId>
        <AccountType/>
      </UserInfo>
      <UserInfo>
        <DisplayName>Davis, Stuart</DisplayName>
        <AccountId>38</AccountId>
        <AccountType/>
      </UserInfo>
      <UserInfo>
        <DisplayName>SharingLinks.b3d28879-0ba8-4ae0-a86a-904e6ffa39b0.OrganizationEdit.70eb85b0-f7c4-4543-acad-d0e83b516a8f</DisplayName>
        <AccountId>46</AccountId>
        <AccountType/>
      </UserInfo>
      <UserInfo>
        <DisplayName>Jurcic, Nadine</DisplayName>
        <AccountId>111</AccountId>
        <AccountType/>
      </UserInfo>
      <UserInfo>
        <DisplayName>SharingLinks.b65b1b46-a417-4d34-bb1e-480b67abdb00.OrganizationEdit.a58b52fd-c33d-422d-a7d8-d2f935d77162</DisplayName>
        <AccountId>41</AccountId>
        <AccountType/>
      </UserInfo>
      <UserInfo>
        <DisplayName>Alexander, Paul</DisplayName>
        <AccountId>40</AccountId>
        <AccountType/>
      </UserInfo>
      <UserInfo>
        <DisplayName>SharingLinks.1387d8a6-c6e3-43ac-8724-8f56a1fd1b42.OrganizationEdit.c1de81e7-fd93-45b7-a1a5-afdcd8da1b8c</DisplayName>
        <AccountId>112</AccountId>
        <AccountType/>
      </UserInfo>
      <UserInfo>
        <DisplayName>Rice, Paul</DisplayName>
        <AccountId>75</AccountId>
        <AccountType/>
      </UserInfo>
      <UserInfo>
        <DisplayName>SharingLinks.3b53ab72-f277-451f-a053-c328567974c4.OrganizationEdit.5eff3e98-19c4-4ea3-b719-ecfe6e0f63f0</DisplayName>
        <AccountId>113</AccountId>
        <AccountType/>
      </UserInfo>
      <UserInfo>
        <DisplayName>SharingLinks.231786da-5613-492e-9c70-2ba8b868e564.OrganizationEdit.7983f815-c606-476f-b81e-a0bb172a4a2e</DisplayName>
        <AccountId>114</AccountId>
        <AccountType/>
      </UserInfo>
      <UserInfo>
        <DisplayName>Livens, Stephen</DisplayName>
        <AccountId>115</AccountId>
        <AccountType/>
      </UserInfo>
      <UserInfo>
        <DisplayName>Roberts, Sarah</DisplayName>
        <AccountId>69</AccountId>
        <AccountType/>
      </UserInfo>
      <UserInfo>
        <DisplayName>SharingLinks.77f1073e-6688-48bc-bd40-cd6b33cb16e5.OrganizationEdit.c6b633ee-701d-4fc2-a3f3-3927c49d4cb1</DisplayName>
        <AccountId>116</AccountId>
        <AccountType/>
      </UserInfo>
      <UserInfo>
        <DisplayName>SharingLinks.65d74a6a-e9ca-4b0a-af87-7b76a80f8c02.OrganizationEdit.3a6ef162-0297-4879-9c06-b33ece4150f1</DisplayName>
        <AccountId>47</AccountId>
        <AccountType/>
      </UserInfo>
      <UserInfo>
        <DisplayName>SharingLinks.8df0a14c-c83c-4750-8f57-33afa498d1db.OrganizationEdit.9cfc9546-ea6c-4a00-837b-c7d5a45d054f</DisplayName>
        <AccountId>117</AccountId>
        <AccountType/>
      </UserInfo>
      <UserInfo>
        <DisplayName>SharingLinks.18a70fd8-0a45-42a4-a334-7d05b0d45d29.OrganizationEdit.9ebc5e99-517e-4e3c-bb5d-2f2de09a53b0</DisplayName>
        <AccountId>94</AccountId>
        <AccountType/>
      </UserInfo>
      <UserInfo>
        <DisplayName>SharingLinks.1fd4abeb-b15f-4686-8fcd-eed13b3dea64.OrganizationEdit.ef0d7971-6f94-4ba3-bd20-360d22c67c32</DisplayName>
        <AccountId>55</AccountId>
        <AccountType/>
      </UserInfo>
      <UserInfo>
        <DisplayName>Everyone except external users</DisplayName>
        <AccountId>9</AccountId>
        <AccountType/>
      </UserInfo>
      <UserInfo>
        <DisplayName>SharingLinks.2c9a74d7-7e52-4bfa-b539-8dfb2e3e4dc9.OrganizationEdit.0f97f270-e192-4bf8-8598-ee45bec5eb7c</DisplayName>
        <AccountId>120</AccountId>
        <AccountType/>
      </UserInfo>
      <UserInfo>
        <DisplayName>Deacon, Angela</DisplayName>
        <AccountId>367</AccountId>
        <AccountType/>
      </UserInfo>
      <UserInfo>
        <DisplayName>Rawlinson, Alice</DisplayName>
        <AccountId>405</AccountId>
        <AccountType/>
      </UserInfo>
      <UserInfo>
        <DisplayName>Liao, Leo</DisplayName>
        <AccountId>962</AccountId>
        <AccountType/>
      </UserInfo>
      <UserInfo>
        <DisplayName>Lange, Matt</DisplayName>
        <AccountId>881</AccountId>
        <AccountType/>
      </UserInfo>
      <UserInfo>
        <DisplayName>Lackenby, Mark</DisplayName>
        <AccountId>501</AccountId>
        <AccountType/>
      </UserInfo>
      <UserInfo>
        <DisplayName>Minniece, Scott</DisplayName>
        <AccountId>471</AccountId>
        <AccountType/>
      </UserInfo>
      <UserInfo>
        <DisplayName>Olles, Carlos</DisplayName>
        <AccountId>2685</AccountId>
        <AccountType/>
      </UserInfo>
      <UserInfo>
        <DisplayName>Moss, Shannon</DisplayName>
        <AccountId>2225</AccountId>
        <AccountType/>
      </UserInfo>
      <UserInfo>
        <DisplayName>Krueger, Rob</DisplayName>
        <AccountId>1786</AccountId>
        <AccountType/>
      </UserInfo>
      <UserInfo>
        <DisplayName>McCole, Sean</DisplayName>
        <AccountId>2697</AccountId>
        <AccountType/>
      </UserInfo>
      <UserInfo>
        <DisplayName>Clark, Matt</DisplayName>
        <AccountId>255</AccountId>
        <AccountType/>
      </UserInfo>
      <UserInfo>
        <DisplayName>Trail, Liz</DisplayName>
        <AccountId>637</AccountId>
        <AccountType/>
      </UserInfo>
      <UserInfo>
        <DisplayName>Larsen, Ross</DisplayName>
        <AccountId>204</AccountId>
        <AccountType/>
      </UserInfo>
      <UserInfo>
        <DisplayName>Stewart, Amy</DisplayName>
        <AccountId>1791</AccountId>
        <AccountType/>
      </UserInfo>
      <UserInfo>
        <DisplayName>Craig, Anthea</DisplayName>
        <AccountId>719</AccountId>
        <AccountType/>
      </UserInfo>
      <UserInfo>
        <DisplayName>Livingstone, Elizabeth</DisplayName>
        <AccountId>73</AccountId>
        <AccountType/>
      </UserInfo>
      <UserInfo>
        <DisplayName>Morony, Jason</DisplayName>
        <AccountId>483</AccountId>
        <AccountType/>
      </UserInfo>
      <UserInfo>
        <DisplayName>Davis, Tom</DisplayName>
        <AccountId>1925</AccountId>
        <AccountType/>
      </UserInfo>
      <UserInfo>
        <DisplayName>Hulley, Natalie</DisplayName>
        <AccountId>2695</AccountId>
        <AccountType/>
      </UserInfo>
      <UserInfo>
        <DisplayName>Bissell, Peta</DisplayName>
        <AccountId>549</AccountId>
        <AccountType/>
      </UserInfo>
      <UserInfo>
        <DisplayName>Shipp, Suzanne</DisplayName>
        <AccountId>564</AccountId>
        <AccountType/>
      </UserInfo>
      <UserInfo>
        <DisplayName>Bonnor, Luke</DisplayName>
        <AccountId>745</AccountId>
        <AccountType/>
      </UserInfo>
      <UserInfo>
        <DisplayName>Arora, Preeti</DisplayName>
        <AccountId>2110</AccountId>
        <AccountType/>
      </UserInfo>
      <UserInfo>
        <DisplayName>Woodford, Allyson</DisplayName>
        <AccountId>825</AccountId>
        <AccountType/>
      </UserInfo>
      <UserInfo>
        <DisplayName>Morris, Russell</DisplayName>
        <AccountId>1669</AccountId>
        <AccountType/>
      </UserInfo>
      <UserInfo>
        <DisplayName>Jamieson, John</DisplayName>
        <AccountId>607</AccountId>
        <AccountType/>
      </UserInfo>
      <UserInfo>
        <DisplayName>Fitzgerald, Christine</DisplayName>
        <AccountId>1572</AccountId>
        <AccountType/>
      </UserInfo>
      <UserInfo>
        <DisplayName>Dyer, Andrew</DisplayName>
        <AccountId>545</AccountId>
        <AccountType/>
      </UserInfo>
      <UserInfo>
        <DisplayName>De Prinse, Edwin</DisplayName>
        <AccountId>229</AccountId>
        <AccountType/>
      </UserInfo>
      <UserInfo>
        <DisplayName>Willoughby, Andrew</DisplayName>
        <AccountId>1359</AccountId>
        <AccountType/>
      </UserInfo>
      <UserInfo>
        <DisplayName>Delport, Alicia</DisplayName>
        <AccountId>2241</AccountId>
        <AccountType/>
      </UserInfo>
      <UserInfo>
        <DisplayName>Pardo, Mark</DisplayName>
        <AccountId>2753</AccountId>
        <AccountType/>
      </UserInfo>
    </SharedWithUsers>
    <TaxCatchAll xmlns="b0da00cf-d0e2-4964-9f9e-e1cd9bc52c7a" xsi:nil="true"/>
    <lcf76f155ced4ddcb4097134ff3c332f xmlns="e13b8480-32ee-4822-86a3-228eb376ed31">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Status xmlns="e13b8480-32ee-4822-86a3-228eb376ed3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F0F4ED2741A9D4A850E3439C8ED10D1" ma:contentTypeVersion="21" ma:contentTypeDescription="Create a new document." ma:contentTypeScope="" ma:versionID="6a4ff6f56ec07c3c29e15633e92b6fe0">
  <xsd:schema xmlns:xsd="http://www.w3.org/2001/XMLSchema" xmlns:xs="http://www.w3.org/2001/XMLSchema" xmlns:p="http://schemas.microsoft.com/office/2006/metadata/properties" xmlns:ns1="http://schemas.microsoft.com/sharepoint/v3" xmlns:ns2="e13b8480-32ee-4822-86a3-228eb376ed31" xmlns:ns3="b0da00cf-d0e2-4964-9f9e-e1cd9bc52c7a" targetNamespace="http://schemas.microsoft.com/office/2006/metadata/properties" ma:root="true" ma:fieldsID="559eb3f9e4f6d45101d127b92ee6c19e" ns1:_="" ns2:_="" ns3:_="">
    <xsd:import namespace="http://schemas.microsoft.com/sharepoint/v3"/>
    <xsd:import namespace="e13b8480-32ee-4822-86a3-228eb376ed31"/>
    <xsd:import namespace="b0da00cf-d0e2-4964-9f9e-e1cd9bc52c7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b8480-32ee-4822-86a3-228eb376ed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e7742f-285e-485e-85d6-cdf9f73a7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Status" ma:index="27" nillable="true" ma:displayName="Status" ma:format="RadioButtons" ma:internalName="Status">
      <xsd:simpleType>
        <xsd:restriction base="dms:Choice">
          <xsd:enumeration value="Draft"/>
          <xsd:enumeration value="GM Review"/>
          <xsd:enumeration value="GE Review"/>
          <xsd:enumeration value="Ready for Submission"/>
          <xsd:enumeration value="Final"/>
        </xsd:restriction>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da00cf-d0e2-4964-9f9e-e1cd9bc52c7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bc6a524-9fc4-4d2d-8213-2e8ab6e5ec66}" ma:internalName="TaxCatchAll" ma:showField="CatchAllData" ma:web="b0da00cf-d0e2-4964-9f9e-e1cd9bc52c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988AE3-008F-43F0-9EBD-C73A5B8D1B44}">
  <ds:schemaRefs>
    <ds:schemaRef ds:uri="http://schemas.microsoft.com/sharepoint/v3/contenttype/forms"/>
  </ds:schemaRefs>
</ds:datastoreItem>
</file>

<file path=customXml/itemProps2.xml><?xml version="1.0" encoding="utf-8"?>
<ds:datastoreItem xmlns:ds="http://schemas.openxmlformats.org/officeDocument/2006/customXml" ds:itemID="{3943E529-9A01-4E8B-86D7-63382526A434}">
  <ds:schemaRefs>
    <ds:schemaRef ds:uri="http://schemas.microsoft.com/DataMashup"/>
  </ds:schemaRefs>
</ds:datastoreItem>
</file>

<file path=customXml/itemProps3.xml><?xml version="1.0" encoding="utf-8"?>
<ds:datastoreItem xmlns:ds="http://schemas.openxmlformats.org/officeDocument/2006/customXml" ds:itemID="{9A18E136-3CEA-4D84-A3D4-8F45B890CF95}">
  <ds:schemaRefs>
    <ds:schemaRef ds:uri="http://schemas.microsoft.com/office/2006/metadata/properties"/>
    <ds:schemaRef ds:uri="http://schemas.openxmlformats.org/package/2006/metadata/core-properties"/>
    <ds:schemaRef ds:uri="http://purl.org/dc/terms/"/>
    <ds:schemaRef ds:uri="http://schemas.microsoft.com/sharepoint/v3"/>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b0da00cf-d0e2-4964-9f9e-e1cd9bc52c7a"/>
    <ds:schemaRef ds:uri="e13b8480-32ee-4822-86a3-228eb376ed31"/>
  </ds:schemaRefs>
</ds:datastoreItem>
</file>

<file path=customXml/itemProps4.xml><?xml version="1.0" encoding="utf-8"?>
<ds:datastoreItem xmlns:ds="http://schemas.openxmlformats.org/officeDocument/2006/customXml" ds:itemID="{28A5AFAB-82DF-4218-8F50-AA5B4182A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3b8480-32ee-4822-86a3-228eb376ed31"/>
    <ds:schemaRef ds:uri="b0da00cf-d0e2-4964-9f9e-e1cd9bc52c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eff24bb-2089-4400-8c8e-f71e680378b2}" enabled="0" method="" siteId="{deff24bb-2089-4400-8c8e-f71e680378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34</vt:i4>
      </vt:variant>
    </vt:vector>
  </HeadingPairs>
  <TitlesOfParts>
    <vt:vector size="49" baseType="lpstr">
      <vt:lpstr>COVER</vt:lpstr>
      <vt:lpstr>Important notice</vt:lpstr>
      <vt:lpstr>Data Book Index</vt:lpstr>
      <vt:lpstr>Basis of Preparation</vt:lpstr>
      <vt:lpstr>Materiality</vt:lpstr>
      <vt:lpstr>Glossary</vt:lpstr>
      <vt:lpstr> GRI Index</vt:lpstr>
      <vt:lpstr>SASB Index</vt:lpstr>
      <vt:lpstr>1. People</vt:lpstr>
      <vt:lpstr>2.Infra &amp; Business Intelligence</vt:lpstr>
      <vt:lpstr>3. Our Customers &amp; Partners</vt:lpstr>
      <vt:lpstr>4. Environment</vt:lpstr>
      <vt:lpstr>5. Social Licence</vt:lpstr>
      <vt:lpstr>6. Economic</vt:lpstr>
      <vt:lpstr>FY25+ Sustainability Scorecard</vt:lpstr>
      <vt:lpstr>BaisofPrep</vt:lpstr>
      <vt:lpstr>'6. Economic'!Economic</vt:lpstr>
      <vt:lpstr>'4. Environment'!Environment</vt:lpstr>
      <vt:lpstr>'2.Infra &amp; Business Intelligence'!Governance</vt:lpstr>
      <vt:lpstr>' GRI Index'!GRI</vt:lpstr>
      <vt:lpstr>Materiality</vt:lpstr>
      <vt:lpstr>' GRI Index'!Print_Area</vt:lpstr>
      <vt:lpstr>'1. People'!Print_Area</vt:lpstr>
      <vt:lpstr>'2.Infra &amp; Business Intelligence'!Print_Area</vt:lpstr>
      <vt:lpstr>'3. Our Customers &amp; Partners'!Print_Area</vt:lpstr>
      <vt:lpstr>'4. Environment'!Print_Area</vt:lpstr>
      <vt:lpstr>'5. Social Licence'!Print_Area</vt:lpstr>
      <vt:lpstr>'6. Economic'!Print_Area</vt:lpstr>
      <vt:lpstr>'Basis of Preparation'!Print_Area</vt:lpstr>
      <vt:lpstr>COVER!Print_Area</vt:lpstr>
      <vt:lpstr>'Data Book Index'!Print_Area</vt:lpstr>
      <vt:lpstr>'FY25+ Sustainability Scorecard'!Print_Area</vt:lpstr>
      <vt:lpstr>Glossary!Print_Area</vt:lpstr>
      <vt:lpstr>'Important notice'!Print_Area</vt:lpstr>
      <vt:lpstr>Materiality!Print_Area</vt:lpstr>
      <vt:lpstr>'SASB Index'!Print_Area</vt:lpstr>
      <vt:lpstr>' GRI Index'!Print_Titles</vt:lpstr>
      <vt:lpstr>'1. People'!Print_Titles</vt:lpstr>
      <vt:lpstr>'2.Infra &amp; Business Intelligence'!Print_Titles</vt:lpstr>
      <vt:lpstr>'4. Environment'!Print_Titles</vt:lpstr>
      <vt:lpstr>'5. Social Licence'!Print_Titles</vt:lpstr>
      <vt:lpstr>'6. Economic'!Print_Titles</vt:lpstr>
      <vt:lpstr>'Basis of Preparation'!Print_Titles</vt:lpstr>
      <vt:lpstr>Glossary!Print_Titles</vt:lpstr>
      <vt:lpstr>'SASB Index'!Print_Titles</vt:lpstr>
      <vt:lpstr>SASB</vt:lpstr>
      <vt:lpstr>'5. Social Licence'!SocialP</vt:lpstr>
      <vt:lpstr>'5. Social Licence'!SocialPerf</vt:lpstr>
      <vt:lpstr>'3. Our Customers &amp; Partners'!ValueChain</vt:lpstr>
    </vt:vector>
  </TitlesOfParts>
  <Manager/>
  <Company>APA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Dure-Wilcock, Melissa;Anjali.Bhosle@apa.com.au</dc:creator>
  <cp:keywords/>
  <dc:description/>
  <cp:lastModifiedBy>Bhosle, Anjali</cp:lastModifiedBy>
  <cp:revision/>
  <cp:lastPrinted>2024-08-23T05:18:02Z</cp:lastPrinted>
  <dcterms:created xsi:type="dcterms:W3CDTF">2022-04-19T00:04:33Z</dcterms:created>
  <dcterms:modified xsi:type="dcterms:W3CDTF">2024-08-27T23:48:34Z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0x010100EF0F4ED2741A9D4A850E3439C8ED10D1</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SIP_Label_8e2e509a-f02b-496b-97a8-09ffbb9893ea_Enabled">
    <vt:lpwstr>true</vt:lpwstr>
  </property>
  <property fmtid="{D5CDD505-2E9C-101B-9397-08002B2CF9AE}" pid="11" name="MSIP_Label_8e2e509a-f02b-496b-97a8-09ffbb9893ea_SetDate">
    <vt:lpwstr>2023-07-10T01:31:05Z</vt:lpwstr>
  </property>
  <property fmtid="{D5CDD505-2E9C-101B-9397-08002B2CF9AE}" pid="12" name="MSIP_Label_8e2e509a-f02b-496b-97a8-09ffbb9893ea_Method">
    <vt:lpwstr>Privileged</vt:lpwstr>
  </property>
  <property fmtid="{D5CDD505-2E9C-101B-9397-08002B2CF9AE}" pid="13" name="MSIP_Label_8e2e509a-f02b-496b-97a8-09ffbb9893ea_Name">
    <vt:lpwstr>APA-Internal</vt:lpwstr>
  </property>
  <property fmtid="{D5CDD505-2E9C-101B-9397-08002B2CF9AE}" pid="14" name="MSIP_Label_8e2e509a-f02b-496b-97a8-09ffbb9893ea_SiteId">
    <vt:lpwstr>234ac309-c216-4661-a5ba-18879f6c4c75</vt:lpwstr>
  </property>
  <property fmtid="{D5CDD505-2E9C-101B-9397-08002B2CF9AE}" pid="15" name="MSIP_Label_8e2e509a-f02b-496b-97a8-09ffbb9893ea_ActionId">
    <vt:lpwstr>0305982c-7d6e-4bf9-8077-aa3c2fc3c800</vt:lpwstr>
  </property>
  <property fmtid="{D5CDD505-2E9C-101B-9397-08002B2CF9AE}" pid="16" name="MSIP_Label_8e2e509a-f02b-496b-97a8-09ffbb9893ea_ContentBits">
    <vt:lpwstr>0</vt:lpwstr>
  </property>
</Properties>
</file>